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gregados\3_sociedad\34_soc_educacion_cultura\"/>
    </mc:Choice>
  </mc:AlternateContent>
  <bookViews>
    <workbookView xWindow="0" yWindow="0" windowWidth="7500" windowHeight="5805" tabRatio="827"/>
  </bookViews>
  <sheets>
    <sheet name="índice" sheetId="61" r:id="rId1"/>
    <sheet name="T1" sheetId="55" r:id="rId2"/>
    <sheet name="T2" sheetId="54" r:id="rId3"/>
    <sheet name="T3" sheetId="62" r:id="rId4"/>
    <sheet name="T4" sheetId="5" r:id="rId5"/>
    <sheet name="T5" sheetId="40" r:id="rId6"/>
    <sheet name="T6" sheetId="58" r:id="rId7"/>
    <sheet name="T7" sheetId="38" r:id="rId8"/>
    <sheet name="T8" sheetId="39" r:id="rId9"/>
    <sheet name="T9" sheetId="63" r:id="rId10"/>
    <sheet name="T10" sheetId="64" r:id="rId11"/>
    <sheet name="T11" sheetId="65" r:id="rId12"/>
    <sheet name="T12" sheetId="66" r:id="rId13"/>
    <sheet name="T13" sheetId="14" r:id="rId14"/>
    <sheet name="T14" sheetId="19" r:id="rId15"/>
    <sheet name="T15" sheetId="67" r:id="rId16"/>
    <sheet name="T16" sheetId="23" r:id="rId17"/>
    <sheet name="T17" sheetId="24" r:id="rId18"/>
    <sheet name="T18" sheetId="26" r:id="rId19"/>
    <sheet name="T19" sheetId="27" r:id="rId20"/>
    <sheet name="T20" sheetId="31" r:id="rId21"/>
    <sheet name="T21" sheetId="32" r:id="rId22"/>
    <sheet name="T22" sheetId="34" r:id="rId23"/>
    <sheet name="T23" sheetId="35" r:id="rId24"/>
    <sheet name="T24" sheetId="69" r:id="rId25"/>
  </sheets>
  <calcPr calcId="162913"/>
</workbook>
</file>

<file path=xl/calcChain.xml><?xml version="1.0" encoding="utf-8"?>
<calcChain xmlns="http://schemas.openxmlformats.org/spreadsheetml/2006/main">
  <c r="F17" i="69" l="1"/>
  <c r="E17" i="69"/>
  <c r="D17" i="69"/>
  <c r="F12" i="69"/>
  <c r="E12" i="69"/>
  <c r="D12" i="69"/>
  <c r="F7" i="69"/>
  <c r="E7" i="69"/>
  <c r="D7" i="69"/>
  <c r="D65" i="67"/>
  <c r="D64" i="67"/>
  <c r="E63" i="67"/>
  <c r="D63" i="67"/>
  <c r="E62" i="67"/>
  <c r="D62" i="67"/>
  <c r="E60" i="67"/>
  <c r="D60" i="67"/>
  <c r="E57" i="67"/>
  <c r="D57" i="67"/>
  <c r="E56" i="67"/>
  <c r="D56" i="67"/>
  <c r="E54" i="67"/>
  <c r="D54" i="67"/>
  <c r="E53" i="67"/>
  <c r="D53" i="67"/>
  <c r="E52" i="67"/>
  <c r="D52" i="67"/>
  <c r="E51" i="67"/>
  <c r="D51" i="67"/>
  <c r="E50" i="67"/>
  <c r="D50" i="67"/>
  <c r="D49" i="67"/>
  <c r="H48" i="67"/>
  <c r="E48" i="67"/>
  <c r="D48" i="67"/>
  <c r="D44" i="67"/>
  <c r="D43" i="67"/>
  <c r="E42" i="67"/>
  <c r="D42" i="67"/>
  <c r="E41" i="67"/>
  <c r="D41" i="67"/>
  <c r="E39" i="67"/>
  <c r="D39" i="67"/>
  <c r="E36" i="67"/>
  <c r="D36" i="67"/>
  <c r="E35" i="67"/>
  <c r="D35" i="67"/>
  <c r="E33" i="67"/>
  <c r="D33" i="67"/>
  <c r="E32" i="67"/>
  <c r="D32" i="67"/>
  <c r="E31" i="67"/>
  <c r="D31" i="67"/>
  <c r="E30" i="67"/>
  <c r="D30" i="67"/>
  <c r="E29" i="67"/>
  <c r="D29" i="67"/>
  <c r="D28" i="67"/>
  <c r="H27" i="67"/>
  <c r="E27" i="67"/>
  <c r="D27" i="67"/>
  <c r="F67" i="66"/>
  <c r="E67" i="66"/>
  <c r="D67" i="66"/>
  <c r="F66" i="66"/>
  <c r="E66" i="66"/>
  <c r="D66" i="66"/>
  <c r="F65" i="66"/>
  <c r="E65" i="66"/>
  <c r="D65" i="66"/>
  <c r="F64" i="66"/>
  <c r="E64" i="66"/>
  <c r="D64" i="66"/>
  <c r="F63" i="66"/>
  <c r="D63" i="66"/>
  <c r="F62" i="66"/>
  <c r="E62" i="66"/>
  <c r="D62" i="66"/>
  <c r="E61" i="66"/>
  <c r="D61" i="66"/>
  <c r="F60" i="66"/>
  <c r="E60" i="66"/>
  <c r="D60" i="66"/>
  <c r="F59" i="66"/>
  <c r="E59" i="66"/>
  <c r="D59" i="66"/>
  <c r="F58" i="66"/>
  <c r="E58" i="66"/>
  <c r="D58" i="66"/>
  <c r="F57" i="66"/>
  <c r="E57" i="66"/>
  <c r="D57" i="66"/>
  <c r="F56" i="66"/>
  <c r="E56" i="66"/>
  <c r="D56" i="66"/>
  <c r="F55" i="66"/>
  <c r="E55" i="66"/>
  <c r="D55" i="66"/>
  <c r="F54" i="66"/>
  <c r="E54" i="66"/>
  <c r="D54" i="66"/>
  <c r="F53" i="66"/>
  <c r="E53" i="66"/>
  <c r="D53" i="66"/>
  <c r="F52" i="66"/>
  <c r="E52" i="66"/>
  <c r="D52" i="66"/>
  <c r="F51" i="66"/>
  <c r="E51" i="66"/>
  <c r="D51" i="66"/>
  <c r="F50" i="66"/>
  <c r="E50" i="66"/>
  <c r="D50" i="66"/>
  <c r="F45" i="66"/>
  <c r="E45" i="66"/>
  <c r="D45" i="66"/>
  <c r="F44" i="66"/>
  <c r="E44" i="66"/>
  <c r="D44" i="66"/>
  <c r="F43" i="66"/>
  <c r="E43" i="66"/>
  <c r="D43" i="66"/>
  <c r="F42" i="66"/>
  <c r="E42" i="66"/>
  <c r="D42" i="66"/>
  <c r="F41" i="66"/>
  <c r="D41" i="66"/>
  <c r="F40" i="66"/>
  <c r="E40" i="66"/>
  <c r="D40" i="66"/>
  <c r="E39" i="66"/>
  <c r="D39" i="66"/>
  <c r="F38" i="66"/>
  <c r="E38" i="66"/>
  <c r="D38" i="66"/>
  <c r="F37" i="66"/>
  <c r="E37" i="66"/>
  <c r="D37" i="66"/>
  <c r="F36" i="66"/>
  <c r="E36" i="66"/>
  <c r="D36" i="66"/>
  <c r="F35" i="66"/>
  <c r="E35" i="66"/>
  <c r="D35" i="66"/>
  <c r="F34" i="66"/>
  <c r="E34" i="66"/>
  <c r="D34" i="66"/>
  <c r="F33" i="66"/>
  <c r="E33" i="66"/>
  <c r="D33" i="66"/>
  <c r="F32" i="66"/>
  <c r="E32" i="66"/>
  <c r="D32" i="66"/>
  <c r="F31" i="66"/>
  <c r="E31" i="66"/>
  <c r="D31" i="66"/>
  <c r="F30" i="66"/>
  <c r="E30" i="66"/>
  <c r="D30" i="66"/>
  <c r="F29" i="66"/>
  <c r="E29" i="66"/>
  <c r="D29" i="66"/>
  <c r="F28" i="66"/>
  <c r="E28" i="66"/>
  <c r="D28" i="66"/>
  <c r="L67" i="64"/>
  <c r="H67" i="64"/>
  <c r="D67" i="64"/>
  <c r="L66" i="64"/>
  <c r="K66" i="64"/>
  <c r="H66" i="64"/>
  <c r="G66" i="64"/>
  <c r="D66" i="64"/>
  <c r="N65" i="64"/>
  <c r="H65" i="64"/>
  <c r="G65" i="64"/>
  <c r="D65" i="64"/>
  <c r="N64" i="64"/>
  <c r="H64" i="64"/>
  <c r="G64" i="64"/>
  <c r="D64" i="64"/>
  <c r="N63" i="64"/>
  <c r="K63" i="64"/>
  <c r="J63" i="64"/>
  <c r="G63" i="64"/>
  <c r="F63" i="64"/>
  <c r="N62" i="64"/>
  <c r="M62" i="64"/>
  <c r="J62" i="64"/>
  <c r="I62" i="64"/>
  <c r="F62" i="64"/>
  <c r="E62" i="64"/>
  <c r="D61" i="64"/>
  <c r="K60" i="64"/>
  <c r="J60" i="64"/>
  <c r="G60" i="64"/>
  <c r="F60" i="64"/>
  <c r="N59" i="64"/>
  <c r="G59" i="64"/>
  <c r="N58" i="64"/>
  <c r="G58" i="64"/>
  <c r="N57" i="64"/>
  <c r="K57" i="64"/>
  <c r="J57" i="64"/>
  <c r="G57" i="64"/>
  <c r="F57" i="64"/>
  <c r="N56" i="64"/>
  <c r="M56" i="64"/>
  <c r="J56" i="64"/>
  <c r="I56" i="64"/>
  <c r="F56" i="64"/>
  <c r="E56" i="64"/>
  <c r="M55" i="64"/>
  <c r="L55" i="64"/>
  <c r="I55" i="64"/>
  <c r="H55" i="64"/>
  <c r="E55" i="64"/>
  <c r="D55" i="64"/>
  <c r="N53" i="64"/>
  <c r="I53" i="64"/>
  <c r="H53" i="64"/>
  <c r="E53" i="64"/>
  <c r="D53" i="64"/>
  <c r="J52" i="64"/>
  <c r="I52" i="64"/>
  <c r="F52" i="64"/>
  <c r="E52" i="64"/>
  <c r="M51" i="64"/>
  <c r="L51" i="64"/>
  <c r="I51" i="64"/>
  <c r="H51" i="64"/>
  <c r="E51" i="64"/>
  <c r="D51" i="64"/>
  <c r="N46" i="64"/>
  <c r="M46" i="64"/>
  <c r="L46" i="64"/>
  <c r="K46" i="64"/>
  <c r="J46" i="64"/>
  <c r="I46" i="64"/>
  <c r="H46" i="64"/>
  <c r="G46" i="64"/>
  <c r="F46" i="64"/>
  <c r="E46" i="64"/>
  <c r="D46" i="64"/>
  <c r="N45" i="64"/>
  <c r="M45" i="64"/>
  <c r="L45" i="64"/>
  <c r="K45" i="64"/>
  <c r="J45" i="64"/>
  <c r="I45" i="64"/>
  <c r="H45" i="64"/>
  <c r="G45" i="64"/>
  <c r="F45" i="64"/>
  <c r="E45" i="64"/>
  <c r="D45" i="64"/>
  <c r="N44" i="64"/>
  <c r="M44" i="64"/>
  <c r="L44" i="64"/>
  <c r="K44" i="64"/>
  <c r="J44" i="64"/>
  <c r="I44" i="64"/>
  <c r="H44" i="64"/>
  <c r="G44" i="64"/>
  <c r="F44" i="64"/>
  <c r="E44" i="64"/>
  <c r="D44" i="64"/>
  <c r="N43" i="64"/>
  <c r="L43" i="64"/>
  <c r="J43" i="64"/>
  <c r="H43" i="64"/>
  <c r="G43" i="64"/>
  <c r="F43" i="64"/>
  <c r="E43" i="64"/>
  <c r="D43" i="64"/>
  <c r="N42" i="64"/>
  <c r="L42" i="64"/>
  <c r="J42" i="64"/>
  <c r="H42" i="64"/>
  <c r="G42" i="64"/>
  <c r="F42" i="64"/>
  <c r="E42" i="64"/>
  <c r="D42" i="64"/>
  <c r="L41" i="64"/>
  <c r="H41" i="64"/>
  <c r="D41" i="64"/>
  <c r="N40" i="64"/>
  <c r="M40" i="64"/>
  <c r="L40" i="64"/>
  <c r="K40" i="64"/>
  <c r="J40" i="64"/>
  <c r="I40" i="64"/>
  <c r="H40" i="64"/>
  <c r="G40" i="64"/>
  <c r="F40" i="64"/>
  <c r="E40" i="64"/>
  <c r="D40" i="64"/>
  <c r="N39" i="64"/>
  <c r="M39" i="64"/>
  <c r="L39" i="64"/>
  <c r="K39" i="64"/>
  <c r="J39" i="64"/>
  <c r="I39" i="64"/>
  <c r="H39" i="64"/>
  <c r="G39" i="64"/>
  <c r="F39" i="64"/>
  <c r="E39" i="64"/>
  <c r="D39" i="64"/>
  <c r="N38" i="64"/>
  <c r="L38" i="64"/>
  <c r="K38" i="64"/>
  <c r="J38" i="64"/>
  <c r="I38" i="64"/>
  <c r="H38" i="64"/>
  <c r="G38" i="64"/>
  <c r="F38" i="64"/>
  <c r="E38" i="64"/>
  <c r="D38" i="64"/>
  <c r="N37" i="64"/>
  <c r="L37" i="64"/>
  <c r="J37" i="64"/>
  <c r="I37" i="64"/>
  <c r="H37" i="64"/>
  <c r="G37" i="64"/>
  <c r="F37" i="64"/>
  <c r="E37" i="64"/>
  <c r="D37" i="64"/>
  <c r="N36" i="64"/>
  <c r="L36" i="64"/>
  <c r="J36" i="64"/>
  <c r="H36" i="64"/>
  <c r="G36" i="64"/>
  <c r="F36" i="64"/>
  <c r="E36" i="64"/>
  <c r="D36" i="64"/>
  <c r="N34" i="64"/>
  <c r="M34" i="64"/>
  <c r="L34" i="64"/>
  <c r="K34" i="64"/>
  <c r="J34" i="64"/>
  <c r="I34" i="64"/>
  <c r="H34" i="64"/>
  <c r="G34" i="64"/>
  <c r="F34" i="64"/>
  <c r="E34" i="64"/>
  <c r="D34" i="64"/>
  <c r="N33" i="64"/>
  <c r="M33" i="64"/>
  <c r="L33" i="64"/>
  <c r="K33" i="64"/>
  <c r="J33" i="64"/>
  <c r="I33" i="64"/>
  <c r="H33" i="64"/>
  <c r="G33" i="64"/>
  <c r="F33" i="64"/>
  <c r="E33" i="64"/>
  <c r="D33" i="64"/>
  <c r="N32" i="64"/>
  <c r="M32" i="64"/>
  <c r="L32" i="64"/>
  <c r="K32" i="64"/>
  <c r="J32" i="64"/>
  <c r="I32" i="64"/>
  <c r="H32" i="64"/>
  <c r="G32" i="64"/>
  <c r="F32" i="64"/>
  <c r="E32" i="64"/>
  <c r="D32" i="64"/>
  <c r="N31" i="64"/>
  <c r="L31" i="64"/>
  <c r="J31" i="64"/>
  <c r="I31" i="64"/>
  <c r="H31" i="64"/>
  <c r="G31" i="64"/>
  <c r="F31" i="64"/>
  <c r="E31" i="64"/>
  <c r="D31" i="64"/>
  <c r="N30" i="64"/>
  <c r="L30" i="64"/>
  <c r="J30" i="64"/>
  <c r="I30" i="64"/>
  <c r="H30" i="64"/>
  <c r="G30" i="64"/>
  <c r="F30" i="64"/>
  <c r="E30" i="64"/>
  <c r="D30" i="64"/>
  <c r="N29" i="64"/>
  <c r="J29" i="64"/>
  <c r="F29" i="64"/>
  <c r="N19" i="64"/>
  <c r="N66" i="64" s="1"/>
  <c r="M19" i="64"/>
  <c r="M63" i="64" s="1"/>
  <c r="L19" i="64"/>
  <c r="L68" i="64" s="1"/>
  <c r="K19" i="64"/>
  <c r="K67" i="64" s="1"/>
  <c r="J19" i="64"/>
  <c r="J66" i="64" s="1"/>
  <c r="I19" i="64"/>
  <c r="I63" i="64" s="1"/>
  <c r="H19" i="64"/>
  <c r="H68" i="64" s="1"/>
  <c r="G19" i="64"/>
  <c r="G67" i="64" s="1"/>
  <c r="F19" i="64"/>
  <c r="F66" i="64" s="1"/>
  <c r="E19" i="64"/>
  <c r="E63" i="64" s="1"/>
  <c r="D19" i="64"/>
  <c r="D68" i="64" s="1"/>
  <c r="N13" i="64"/>
  <c r="N60" i="64" s="1"/>
  <c r="M13" i="64"/>
  <c r="M57" i="64" s="1"/>
  <c r="L13" i="64"/>
  <c r="L62" i="64" s="1"/>
  <c r="K13" i="64"/>
  <c r="K61" i="64" s="1"/>
  <c r="J13" i="64"/>
  <c r="J59" i="64" s="1"/>
  <c r="I13" i="64"/>
  <c r="I60" i="64" s="1"/>
  <c r="H13" i="64"/>
  <c r="H62" i="64" s="1"/>
  <c r="G13" i="64"/>
  <c r="G61" i="64" s="1"/>
  <c r="F13" i="64"/>
  <c r="F59" i="64" s="1"/>
  <c r="E13" i="64"/>
  <c r="E60" i="64" s="1"/>
  <c r="D13" i="64"/>
  <c r="D62" i="64" s="1"/>
  <c r="N7" i="64"/>
  <c r="N54" i="64" s="1"/>
  <c r="M7" i="64"/>
  <c r="M29" i="64" s="1"/>
  <c r="L7" i="64"/>
  <c r="L56" i="64" s="1"/>
  <c r="K7" i="64"/>
  <c r="K55" i="64" s="1"/>
  <c r="J7" i="64"/>
  <c r="J54" i="64" s="1"/>
  <c r="I7" i="64"/>
  <c r="I29" i="64" s="1"/>
  <c r="H7" i="64"/>
  <c r="H56" i="64" s="1"/>
  <c r="G7" i="64"/>
  <c r="G55" i="64" s="1"/>
  <c r="F7" i="64"/>
  <c r="F54" i="64" s="1"/>
  <c r="E7" i="64"/>
  <c r="E29" i="64" s="1"/>
  <c r="D7" i="64"/>
  <c r="D56" i="64" s="1"/>
  <c r="G65" i="63"/>
  <c r="F65" i="63"/>
  <c r="E65" i="63"/>
  <c r="D65" i="63"/>
  <c r="G64" i="63"/>
  <c r="E64" i="63"/>
  <c r="D64" i="63"/>
  <c r="G63" i="63"/>
  <c r="F63" i="63"/>
  <c r="E63" i="63"/>
  <c r="D63" i="63"/>
  <c r="G62" i="63"/>
  <c r="F62" i="63"/>
  <c r="E62" i="63"/>
  <c r="D62" i="63"/>
  <c r="E61" i="63"/>
  <c r="D61" i="63"/>
  <c r="G60" i="63"/>
  <c r="F60" i="63"/>
  <c r="E60" i="63"/>
  <c r="D60" i="63"/>
  <c r="F59" i="63"/>
  <c r="E59" i="63"/>
  <c r="D59" i="63"/>
  <c r="F58" i="63"/>
  <c r="E58" i="63"/>
  <c r="D58" i="63"/>
  <c r="G57" i="63"/>
  <c r="F57" i="63"/>
  <c r="E57" i="63"/>
  <c r="D57" i="63"/>
  <c r="G56" i="63"/>
  <c r="E56" i="63"/>
  <c r="D56" i="63"/>
  <c r="F55" i="63"/>
  <c r="E55" i="63"/>
  <c r="D55" i="63"/>
  <c r="G54" i="63"/>
  <c r="F54" i="63"/>
  <c r="E54" i="63"/>
  <c r="D54" i="63"/>
  <c r="G53" i="63"/>
  <c r="G52" i="63"/>
  <c r="G51" i="63"/>
  <c r="G50" i="63"/>
  <c r="G49" i="63"/>
  <c r="G48" i="63"/>
  <c r="G44" i="63"/>
  <c r="F44" i="63"/>
  <c r="E44" i="63"/>
  <c r="D44" i="63"/>
  <c r="G43" i="63"/>
  <c r="E43" i="63"/>
  <c r="D43" i="63"/>
  <c r="G42" i="63"/>
  <c r="F42" i="63"/>
  <c r="E42" i="63"/>
  <c r="D42" i="63"/>
  <c r="G41" i="63"/>
  <c r="F41" i="63"/>
  <c r="E41" i="63"/>
  <c r="D41" i="63"/>
  <c r="E40" i="63"/>
  <c r="D40" i="63"/>
  <c r="G39" i="63"/>
  <c r="F39" i="63"/>
  <c r="E39" i="63"/>
  <c r="D39" i="63"/>
  <c r="F38" i="63"/>
  <c r="E38" i="63"/>
  <c r="D38" i="63"/>
  <c r="F37" i="63"/>
  <c r="E37" i="63"/>
  <c r="D37" i="63"/>
  <c r="G36" i="63"/>
  <c r="F36" i="63"/>
  <c r="E36" i="63"/>
  <c r="D36" i="63"/>
  <c r="G35" i="63"/>
  <c r="E35" i="63"/>
  <c r="D35" i="63"/>
  <c r="F34" i="63"/>
  <c r="E34" i="63"/>
  <c r="D34" i="63"/>
  <c r="G33" i="63"/>
  <c r="F33" i="63"/>
  <c r="E33" i="63"/>
  <c r="D33" i="63"/>
  <c r="G32" i="63"/>
  <c r="F32" i="63"/>
  <c r="E32" i="63"/>
  <c r="D32" i="63"/>
  <c r="G31" i="63"/>
  <c r="F31" i="63"/>
  <c r="E31" i="63"/>
  <c r="D31" i="63"/>
  <c r="G30" i="63"/>
  <c r="F30" i="63"/>
  <c r="E30" i="63"/>
  <c r="D30" i="63"/>
  <c r="G29" i="63"/>
  <c r="F29" i="63"/>
  <c r="E29" i="63"/>
  <c r="D29" i="63"/>
  <c r="G28" i="63"/>
  <c r="F28" i="63"/>
  <c r="E28" i="63"/>
  <c r="D28" i="63"/>
  <c r="M23" i="63"/>
  <c r="L23" i="63"/>
  <c r="K23" i="63"/>
  <c r="K22" i="63"/>
  <c r="M21" i="63"/>
  <c r="L21" i="63"/>
  <c r="K21" i="63"/>
  <c r="M20" i="63"/>
  <c r="L20" i="63"/>
  <c r="K20" i="63"/>
  <c r="K19" i="63"/>
  <c r="M18" i="63"/>
  <c r="L18" i="63"/>
  <c r="K18" i="63"/>
  <c r="M17" i="63"/>
  <c r="L17" i="63"/>
  <c r="K17" i="63"/>
  <c r="M16" i="63"/>
  <c r="L16" i="63"/>
  <c r="K16" i="63"/>
  <c r="M15" i="63"/>
  <c r="L15" i="63"/>
  <c r="K15" i="63"/>
  <c r="K14" i="63"/>
  <c r="M13" i="63"/>
  <c r="L13" i="63"/>
  <c r="K13" i="63"/>
  <c r="M12" i="63"/>
  <c r="L12" i="63"/>
  <c r="K12" i="63"/>
  <c r="M11" i="63"/>
  <c r="L11" i="63"/>
  <c r="K11" i="63"/>
  <c r="M10" i="63"/>
  <c r="L10" i="63"/>
  <c r="K10" i="63"/>
  <c r="M9" i="63"/>
  <c r="L9" i="63"/>
  <c r="K9" i="63"/>
  <c r="M8" i="63"/>
  <c r="L8" i="63"/>
  <c r="K8" i="63"/>
  <c r="M7" i="63"/>
  <c r="L7" i="63"/>
  <c r="K7" i="63"/>
  <c r="G6" i="63"/>
  <c r="G27" i="63" s="1"/>
  <c r="F6" i="63"/>
  <c r="F53" i="63" s="1"/>
  <c r="E6" i="63"/>
  <c r="E53" i="63" s="1"/>
  <c r="D6" i="63"/>
  <c r="D27" i="63" s="1"/>
  <c r="L61" i="64" l="1"/>
  <c r="E68" i="64"/>
  <c r="I68" i="64"/>
  <c r="K29" i="64"/>
  <c r="E35" i="64"/>
  <c r="M35" i="64"/>
  <c r="I41" i="64"/>
  <c r="H54" i="64"/>
  <c r="D58" i="64"/>
  <c r="D59" i="64"/>
  <c r="I61" i="64"/>
  <c r="E67" i="64"/>
  <c r="M67" i="64"/>
  <c r="J68" i="64"/>
  <c r="D29" i="64"/>
  <c r="L29" i="64"/>
  <c r="F35" i="64"/>
  <c r="J35" i="64"/>
  <c r="N35" i="64"/>
  <c r="F41" i="64"/>
  <c r="J41" i="64"/>
  <c r="N41" i="64"/>
  <c r="F51" i="64"/>
  <c r="J51" i="64"/>
  <c r="N51" i="64"/>
  <c r="G52" i="64"/>
  <c r="L52" i="64"/>
  <c r="F53" i="64"/>
  <c r="J53" i="64"/>
  <c r="E54" i="64"/>
  <c r="I54" i="64"/>
  <c r="M54" i="64"/>
  <c r="F55" i="64"/>
  <c r="J55" i="64"/>
  <c r="N55" i="64"/>
  <c r="G56" i="64"/>
  <c r="K56" i="64"/>
  <c r="D57" i="64"/>
  <c r="H57" i="64"/>
  <c r="L57" i="64"/>
  <c r="E58" i="64"/>
  <c r="J58" i="64"/>
  <c r="E59" i="64"/>
  <c r="I59" i="64"/>
  <c r="D60" i="64"/>
  <c r="H60" i="64"/>
  <c r="L60" i="64"/>
  <c r="F61" i="64"/>
  <c r="J61" i="64"/>
  <c r="N61" i="64"/>
  <c r="G62" i="64"/>
  <c r="K62" i="64"/>
  <c r="D63" i="64"/>
  <c r="H63" i="64"/>
  <c r="L63" i="64"/>
  <c r="E64" i="64"/>
  <c r="J64" i="64"/>
  <c r="E65" i="64"/>
  <c r="J65" i="64"/>
  <c r="E66" i="64"/>
  <c r="I66" i="64"/>
  <c r="M66" i="64"/>
  <c r="F67" i="64"/>
  <c r="J67" i="64"/>
  <c r="N67" i="64"/>
  <c r="G68" i="64"/>
  <c r="K68" i="64"/>
  <c r="D35" i="64"/>
  <c r="H35" i="64"/>
  <c r="L35" i="64"/>
  <c r="G54" i="64"/>
  <c r="K54" i="64"/>
  <c r="L59" i="64"/>
  <c r="H61" i="64"/>
  <c r="M68" i="64"/>
  <c r="G29" i="64"/>
  <c r="I35" i="64"/>
  <c r="E41" i="64"/>
  <c r="M41" i="64"/>
  <c r="D54" i="64"/>
  <c r="L54" i="64"/>
  <c r="H58" i="64"/>
  <c r="H59" i="64"/>
  <c r="E61" i="64"/>
  <c r="M61" i="64"/>
  <c r="I67" i="64"/>
  <c r="F68" i="64"/>
  <c r="N68" i="64"/>
  <c r="H29" i="64"/>
  <c r="G35" i="64"/>
  <c r="K35" i="64"/>
  <c r="G41" i="64"/>
  <c r="K41" i="64"/>
  <c r="G51" i="64"/>
  <c r="K51" i="64"/>
  <c r="D52" i="64"/>
  <c r="H52" i="64"/>
  <c r="N52" i="64"/>
  <c r="G53" i="64"/>
  <c r="L53" i="64"/>
  <c r="E57" i="64"/>
  <c r="I57" i="64"/>
  <c r="F58" i="64"/>
  <c r="L58" i="64"/>
  <c r="F64" i="64"/>
  <c r="L64" i="64"/>
  <c r="F65" i="64"/>
  <c r="L65" i="64"/>
  <c r="L6" i="63"/>
  <c r="E27" i="63"/>
  <c r="D49" i="63"/>
  <c r="D52" i="63"/>
  <c r="M6" i="63"/>
  <c r="F27" i="63"/>
  <c r="E48" i="63"/>
  <c r="E49" i="63"/>
  <c r="E50" i="63"/>
  <c r="E51" i="63"/>
  <c r="E52" i="63"/>
  <c r="K6" i="63"/>
  <c r="D48" i="63"/>
  <c r="D50" i="63"/>
  <c r="D51" i="63"/>
  <c r="D53" i="63"/>
  <c r="F48" i="63"/>
  <c r="F49" i="63"/>
  <c r="F50" i="63"/>
  <c r="F51" i="63"/>
  <c r="F52" i="63"/>
  <c r="D54" i="58"/>
  <c r="D55" i="58"/>
  <c r="D56" i="58"/>
  <c r="D57" i="58"/>
  <c r="D58" i="58"/>
  <c r="D53" i="58"/>
  <c r="D31" i="58" l="1"/>
  <c r="E31" i="58"/>
  <c r="D32" i="58"/>
  <c r="E32" i="58"/>
  <c r="G32" i="58"/>
  <c r="H32" i="58"/>
  <c r="D33" i="58"/>
  <c r="E33" i="58"/>
  <c r="G33" i="58"/>
  <c r="H33" i="58"/>
  <c r="D34" i="58"/>
  <c r="E34" i="58"/>
  <c r="G34" i="58"/>
  <c r="H34" i="58"/>
  <c r="D35" i="58"/>
  <c r="E35" i="58"/>
  <c r="G35" i="58"/>
  <c r="H35" i="58"/>
  <c r="D36" i="58"/>
  <c r="E36" i="58"/>
  <c r="F36" i="58"/>
  <c r="G36" i="58"/>
  <c r="H36" i="58"/>
  <c r="D37" i="58"/>
  <c r="E37" i="58"/>
  <c r="D38" i="58"/>
  <c r="E38" i="58"/>
  <c r="G38" i="58"/>
  <c r="H38" i="58"/>
  <c r="D39" i="58"/>
  <c r="E39" i="58"/>
  <c r="G39" i="58"/>
  <c r="D40" i="58"/>
  <c r="E40" i="58"/>
  <c r="G40" i="58"/>
  <c r="D41" i="58"/>
  <c r="E41" i="58"/>
  <c r="G41" i="58"/>
  <c r="D42" i="58"/>
  <c r="E42" i="58"/>
  <c r="G42" i="58"/>
  <c r="H42" i="58"/>
  <c r="D43" i="58"/>
  <c r="E43" i="58"/>
  <c r="D44" i="58"/>
  <c r="E44" i="58"/>
  <c r="G44" i="58"/>
  <c r="D45" i="58"/>
  <c r="E45" i="58"/>
  <c r="G45" i="58"/>
  <c r="D46" i="58"/>
  <c r="E46" i="58"/>
  <c r="G46" i="58"/>
  <c r="H46" i="58"/>
  <c r="D47" i="58"/>
  <c r="E47" i="58"/>
  <c r="G47" i="58"/>
  <c r="H47" i="58"/>
  <c r="E30" i="58"/>
  <c r="F30" i="58"/>
  <c r="G30" i="58"/>
  <c r="H30" i="58"/>
  <c r="D30" i="58"/>
  <c r="D66" i="58"/>
  <c r="E66" i="58"/>
  <c r="G66" i="58"/>
  <c r="D67" i="58"/>
  <c r="E67" i="58"/>
  <c r="G67" i="58"/>
  <c r="D68" i="58"/>
  <c r="E68" i="58"/>
  <c r="G68" i="58"/>
  <c r="D69" i="58"/>
  <c r="E69" i="58"/>
  <c r="G69" i="58"/>
  <c r="H69" i="58"/>
  <c r="D70" i="58"/>
  <c r="E70" i="58"/>
  <c r="G70" i="58"/>
  <c r="H70" i="58"/>
  <c r="E65" i="58"/>
  <c r="G65" i="58"/>
  <c r="H65" i="58"/>
  <c r="D65" i="58"/>
  <c r="D60" i="58"/>
  <c r="E60" i="58"/>
  <c r="D61" i="58"/>
  <c r="E61" i="58"/>
  <c r="G61" i="58"/>
  <c r="H61" i="58"/>
  <c r="D62" i="58"/>
  <c r="E62" i="58"/>
  <c r="G62" i="58"/>
  <c r="D63" i="58"/>
  <c r="E63" i="58"/>
  <c r="G63" i="58"/>
  <c r="D64" i="58"/>
  <c r="E64" i="58"/>
  <c r="G64" i="58"/>
  <c r="G59" i="58"/>
  <c r="H59" i="58"/>
  <c r="D59" i="58"/>
  <c r="E59" i="58"/>
  <c r="F59" i="58"/>
  <c r="E88" i="58" l="1"/>
  <c r="F88" i="58"/>
  <c r="G88" i="58"/>
  <c r="H88" i="58"/>
  <c r="D88" i="58"/>
  <c r="E82" i="58"/>
  <c r="F82" i="58"/>
  <c r="G82" i="58"/>
  <c r="H82" i="58"/>
  <c r="D82" i="58"/>
  <c r="E76" i="58"/>
  <c r="F76" i="58"/>
  <c r="G76" i="58"/>
  <c r="H76" i="58"/>
  <c r="D76" i="58"/>
  <c r="E54" i="58"/>
  <c r="H58" i="58"/>
  <c r="H55" i="58"/>
  <c r="G56" i="58"/>
  <c r="H56" i="58"/>
  <c r="H57" i="58"/>
  <c r="H53" i="58"/>
  <c r="G57" i="58" l="1"/>
  <c r="G55" i="58"/>
  <c r="G58" i="58"/>
  <c r="G53" i="58"/>
  <c r="F53" i="58"/>
  <c r="E58" i="58"/>
  <c r="E53" i="58"/>
  <c r="E57" i="58"/>
  <c r="E56" i="58"/>
  <c r="E55" i="58"/>
  <c r="F26" i="62"/>
  <c r="G26" i="62"/>
  <c r="H26" i="62"/>
  <c r="I26" i="62"/>
  <c r="J26" i="62"/>
  <c r="J59" i="62"/>
  <c r="I59" i="62"/>
  <c r="H59" i="62"/>
  <c r="E59" i="62"/>
  <c r="D59" i="62"/>
  <c r="J58" i="62"/>
  <c r="I58" i="62"/>
  <c r="D58" i="62"/>
  <c r="J57" i="62"/>
  <c r="I57" i="62"/>
  <c r="D57" i="62"/>
  <c r="D56" i="62"/>
  <c r="J55" i="62"/>
  <c r="I55" i="62"/>
  <c r="H55" i="62"/>
  <c r="E55" i="62"/>
  <c r="D55" i="62"/>
  <c r="J54" i="62"/>
  <c r="I54" i="62"/>
  <c r="E54" i="62"/>
  <c r="D54" i="62"/>
  <c r="J53" i="62"/>
  <c r="I53" i="62"/>
  <c r="D53" i="62"/>
  <c r="J52" i="62"/>
  <c r="I52" i="62"/>
  <c r="H52" i="62"/>
  <c r="D52" i="62"/>
  <c r="H51" i="62"/>
  <c r="F51" i="62"/>
  <c r="D51" i="62"/>
  <c r="J50" i="62"/>
  <c r="I50" i="62"/>
  <c r="H50" i="62"/>
  <c r="F50" i="62"/>
  <c r="E50" i="62"/>
  <c r="D50" i="62"/>
  <c r="J49" i="62"/>
  <c r="I49" i="62"/>
  <c r="H49" i="62"/>
  <c r="E49" i="62"/>
  <c r="D49" i="62"/>
  <c r="J48" i="62"/>
  <c r="I48" i="62"/>
  <c r="D48" i="62"/>
  <c r="J47" i="62"/>
  <c r="I47" i="62"/>
  <c r="H47" i="62"/>
  <c r="D47" i="62"/>
  <c r="H46" i="62"/>
  <c r="F46" i="62"/>
  <c r="E46" i="62"/>
  <c r="D46" i="62"/>
  <c r="J45" i="62"/>
  <c r="I45" i="62"/>
  <c r="H45" i="62"/>
  <c r="F45" i="62"/>
  <c r="E45" i="62"/>
  <c r="D45" i="62"/>
  <c r="J40" i="62"/>
  <c r="I40" i="62"/>
  <c r="H40" i="62"/>
  <c r="E40" i="62"/>
  <c r="D40" i="62"/>
  <c r="J39" i="62"/>
  <c r="I39" i="62"/>
  <c r="D39" i="62"/>
  <c r="J38" i="62"/>
  <c r="I38" i="62"/>
  <c r="D38" i="62"/>
  <c r="D37" i="62"/>
  <c r="J36" i="62"/>
  <c r="I36" i="62"/>
  <c r="H36" i="62"/>
  <c r="E36" i="62"/>
  <c r="D36" i="62"/>
  <c r="J35" i="62"/>
  <c r="I35" i="62"/>
  <c r="E35" i="62"/>
  <c r="D35" i="62"/>
  <c r="J34" i="62"/>
  <c r="I34" i="62"/>
  <c r="D34" i="62"/>
  <c r="J33" i="62"/>
  <c r="I33" i="62"/>
  <c r="H33" i="62"/>
  <c r="D33" i="62"/>
  <c r="H32" i="62"/>
  <c r="F32" i="62"/>
  <c r="D32" i="62"/>
  <c r="J31" i="62"/>
  <c r="I31" i="62"/>
  <c r="H31" i="62"/>
  <c r="F31" i="62"/>
  <c r="E31" i="62"/>
  <c r="D31" i="62"/>
  <c r="J30" i="62"/>
  <c r="I30" i="62"/>
  <c r="H30" i="62"/>
  <c r="E30" i="62"/>
  <c r="D30" i="62"/>
  <c r="J29" i="62"/>
  <c r="I29" i="62"/>
  <c r="D29" i="62"/>
  <c r="J28" i="62"/>
  <c r="I28" i="62"/>
  <c r="H28" i="62"/>
  <c r="D28" i="62"/>
  <c r="H27" i="62"/>
  <c r="F27" i="62"/>
  <c r="E27" i="62"/>
  <c r="D27" i="62"/>
  <c r="E26" i="62"/>
  <c r="D26" i="62"/>
  <c r="G57" i="34" l="1"/>
  <c r="G58" i="34"/>
  <c r="G59" i="34"/>
  <c r="G55" i="34"/>
  <c r="G51" i="34"/>
  <c r="G52" i="34"/>
  <c r="G53" i="34"/>
  <c r="G54" i="34"/>
  <c r="G50" i="34"/>
  <c r="G46" i="34"/>
  <c r="G47" i="34"/>
  <c r="G48" i="34"/>
  <c r="G49" i="34"/>
  <c r="G45" i="34"/>
  <c r="D63" i="32"/>
  <c r="D64" i="32"/>
  <c r="E64" i="32"/>
  <c r="D65" i="32"/>
  <c r="E65" i="32"/>
  <c r="D66" i="32"/>
  <c r="E66" i="32"/>
  <c r="D67" i="32"/>
  <c r="E67" i="32"/>
  <c r="E62" i="32"/>
  <c r="D57" i="32"/>
  <c r="D58" i="32"/>
  <c r="E58" i="32"/>
  <c r="D59" i="32"/>
  <c r="E59" i="32"/>
  <c r="D60" i="32"/>
  <c r="E60" i="32"/>
  <c r="D61" i="32"/>
  <c r="E61" i="32"/>
  <c r="E56" i="32"/>
  <c r="D51" i="32"/>
  <c r="E51" i="32"/>
  <c r="D52" i="32"/>
  <c r="E52" i="32"/>
  <c r="D53" i="32"/>
  <c r="E53" i="32"/>
  <c r="D54" i="32"/>
  <c r="E54" i="32"/>
  <c r="D55" i="32"/>
  <c r="E55" i="32"/>
  <c r="E50" i="32"/>
  <c r="D29" i="32"/>
  <c r="E29" i="32"/>
  <c r="F29" i="32"/>
  <c r="G29" i="32"/>
  <c r="D30" i="32"/>
  <c r="E30" i="32"/>
  <c r="F30" i="32"/>
  <c r="G30" i="32"/>
  <c r="H30" i="32"/>
  <c r="D31" i="32"/>
  <c r="E31" i="32"/>
  <c r="F31" i="32"/>
  <c r="G31" i="32"/>
  <c r="H31" i="32"/>
  <c r="D32" i="32"/>
  <c r="E32" i="32"/>
  <c r="F32" i="32"/>
  <c r="G32" i="32"/>
  <c r="H32" i="32"/>
  <c r="D33" i="32"/>
  <c r="E33" i="32"/>
  <c r="F33" i="32"/>
  <c r="G33" i="32"/>
  <c r="H33" i="32"/>
  <c r="D34" i="32"/>
  <c r="E34" i="32"/>
  <c r="F34" i="32"/>
  <c r="G34" i="32"/>
  <c r="H34" i="32"/>
  <c r="D35" i="32"/>
  <c r="G35" i="32"/>
  <c r="D36" i="32"/>
  <c r="E36" i="32"/>
  <c r="F36" i="32"/>
  <c r="G36" i="32"/>
  <c r="D37" i="32"/>
  <c r="E37" i="32"/>
  <c r="F37" i="32"/>
  <c r="G37" i="32"/>
  <c r="D38" i="32"/>
  <c r="E38" i="32"/>
  <c r="F38" i="32"/>
  <c r="G38" i="32"/>
  <c r="H38" i="32"/>
  <c r="D39" i="32"/>
  <c r="E39" i="32"/>
  <c r="F39" i="32"/>
  <c r="G39" i="32"/>
  <c r="H39" i="32"/>
  <c r="D40" i="32"/>
  <c r="E40" i="32"/>
  <c r="F40" i="32"/>
  <c r="G40" i="32"/>
  <c r="H40" i="32"/>
  <c r="D41" i="32"/>
  <c r="G41" i="32"/>
  <c r="D42" i="32"/>
  <c r="E42" i="32"/>
  <c r="F42" i="32"/>
  <c r="G42" i="32"/>
  <c r="D43" i="32"/>
  <c r="E43" i="32"/>
  <c r="F43" i="32"/>
  <c r="G43" i="32"/>
  <c r="H43" i="32"/>
  <c r="D44" i="32"/>
  <c r="E44" i="32"/>
  <c r="F44" i="32"/>
  <c r="G44" i="32"/>
  <c r="H44" i="32"/>
  <c r="D45" i="32"/>
  <c r="E45" i="32"/>
  <c r="F45" i="32"/>
  <c r="G45" i="32"/>
  <c r="H45" i="32"/>
  <c r="E28" i="32"/>
  <c r="F28" i="32"/>
  <c r="G28" i="32"/>
  <c r="H28" i="32"/>
  <c r="H65" i="32"/>
  <c r="H66" i="32"/>
  <c r="H67" i="32"/>
  <c r="H62" i="32"/>
  <c r="H60" i="32"/>
  <c r="H61" i="32"/>
  <c r="H56" i="32"/>
  <c r="H52" i="32"/>
  <c r="H53" i="32"/>
  <c r="H54" i="32"/>
  <c r="H55" i="32"/>
  <c r="H50" i="32"/>
  <c r="H65" i="31"/>
  <c r="H62" i="31"/>
  <c r="H56" i="31"/>
  <c r="H52" i="31"/>
  <c r="H53" i="31"/>
  <c r="H54" i="31"/>
  <c r="H55" i="31"/>
  <c r="H50" i="31"/>
  <c r="H30" i="31"/>
  <c r="H31" i="31"/>
  <c r="H32" i="31"/>
  <c r="H33" i="31"/>
  <c r="H43" i="31"/>
  <c r="D29" i="26"/>
  <c r="G29" i="26"/>
  <c r="D30" i="26"/>
  <c r="E30" i="26"/>
  <c r="F30" i="26"/>
  <c r="G30" i="26"/>
  <c r="H30" i="26"/>
  <c r="I30" i="26"/>
  <c r="D31" i="26"/>
  <c r="E31" i="26"/>
  <c r="F31" i="26"/>
  <c r="G31" i="26"/>
  <c r="D32" i="26"/>
  <c r="E32" i="26"/>
  <c r="F32" i="26"/>
  <c r="G32" i="26"/>
  <c r="D33" i="26"/>
  <c r="E33" i="26"/>
  <c r="F33" i="26"/>
  <c r="G33" i="26"/>
  <c r="D35" i="26"/>
  <c r="G35" i="26"/>
  <c r="D36" i="26"/>
  <c r="E36" i="26"/>
  <c r="F36" i="26"/>
  <c r="G36" i="26"/>
  <c r="I36" i="26"/>
  <c r="D37" i="26"/>
  <c r="E37" i="26"/>
  <c r="G37" i="26"/>
  <c r="D38" i="26"/>
  <c r="E38" i="26"/>
  <c r="F38" i="26"/>
  <c r="G38" i="26"/>
  <c r="D39" i="26"/>
  <c r="E39" i="26"/>
  <c r="F39" i="26"/>
  <c r="G39" i="26"/>
  <c r="D41" i="26"/>
  <c r="G41" i="26"/>
  <c r="D42" i="26"/>
  <c r="E42" i="26"/>
  <c r="F42" i="26"/>
  <c r="G42" i="26"/>
  <c r="D43" i="26"/>
  <c r="E43" i="26"/>
  <c r="F43" i="26"/>
  <c r="G43" i="26"/>
  <c r="D44" i="26"/>
  <c r="E44" i="26"/>
  <c r="F44" i="26"/>
  <c r="G44" i="26"/>
  <c r="D45" i="26"/>
  <c r="E45" i="26"/>
  <c r="F45" i="26"/>
  <c r="G45" i="26"/>
  <c r="I62" i="26"/>
  <c r="I58" i="26"/>
  <c r="I56" i="26"/>
  <c r="I52" i="26"/>
  <c r="I50" i="26"/>
  <c r="D73" i="26"/>
  <c r="D76" i="26"/>
  <c r="D77" i="26"/>
  <c r="D80" i="26"/>
  <c r="D81" i="26"/>
  <c r="D85" i="26"/>
  <c r="D88" i="26"/>
  <c r="D89" i="26"/>
  <c r="D50" i="26"/>
  <c r="D34" i="26"/>
  <c r="G59" i="26"/>
  <c r="D63" i="26"/>
  <c r="G64" i="26"/>
  <c r="F53" i="26"/>
  <c r="D54" i="26"/>
  <c r="D62" i="26"/>
  <c r="D65" i="26"/>
  <c r="E72" i="26"/>
  <c r="F72" i="26"/>
  <c r="G72" i="26"/>
  <c r="H72" i="26"/>
  <c r="D74" i="26"/>
  <c r="D75" i="26"/>
  <c r="E78" i="26"/>
  <c r="F78" i="26"/>
  <c r="G78" i="26"/>
  <c r="H78" i="26"/>
  <c r="D79" i="26"/>
  <c r="D82" i="26"/>
  <c r="D83" i="26"/>
  <c r="E84" i="26"/>
  <c r="F84" i="26"/>
  <c r="G84" i="26"/>
  <c r="H84" i="26"/>
  <c r="D86" i="26"/>
  <c r="D87" i="26"/>
  <c r="H64" i="24"/>
  <c r="G65" i="24"/>
  <c r="H65" i="24"/>
  <c r="G66" i="24"/>
  <c r="H66" i="24"/>
  <c r="G67" i="24"/>
  <c r="H67" i="24"/>
  <c r="G62" i="24"/>
  <c r="H62" i="24"/>
  <c r="H58" i="24"/>
  <c r="G59" i="24"/>
  <c r="H59" i="24"/>
  <c r="G60" i="24"/>
  <c r="H60" i="24"/>
  <c r="G61" i="24"/>
  <c r="G56" i="24"/>
  <c r="H56" i="24"/>
  <c r="H51" i="24"/>
  <c r="G52" i="24"/>
  <c r="H52" i="24"/>
  <c r="G53" i="24"/>
  <c r="H53" i="24"/>
  <c r="G54" i="24"/>
  <c r="H54" i="24"/>
  <c r="G55" i="24"/>
  <c r="H55" i="24"/>
  <c r="G50" i="24"/>
  <c r="H50" i="24"/>
  <c r="D29" i="24"/>
  <c r="F29" i="24"/>
  <c r="H29" i="24"/>
  <c r="I29" i="24"/>
  <c r="D30" i="24"/>
  <c r="E30" i="24"/>
  <c r="F30" i="24"/>
  <c r="G30" i="24"/>
  <c r="H30" i="24"/>
  <c r="I30" i="24"/>
  <c r="D31" i="24"/>
  <c r="E31" i="24"/>
  <c r="F31" i="24"/>
  <c r="G31" i="24"/>
  <c r="H31" i="24"/>
  <c r="I31" i="24"/>
  <c r="D32" i="24"/>
  <c r="E32" i="24"/>
  <c r="F32" i="24"/>
  <c r="G32" i="24"/>
  <c r="H32" i="24"/>
  <c r="I32" i="24"/>
  <c r="D33" i="24"/>
  <c r="E33" i="24"/>
  <c r="F33" i="24"/>
  <c r="G33" i="24"/>
  <c r="H33" i="24"/>
  <c r="I33" i="24"/>
  <c r="D35" i="24"/>
  <c r="I35" i="24"/>
  <c r="D36" i="24"/>
  <c r="F36" i="24"/>
  <c r="H36" i="24"/>
  <c r="I36" i="24"/>
  <c r="D37" i="24"/>
  <c r="F37" i="24"/>
  <c r="G37" i="24"/>
  <c r="H37" i="24"/>
  <c r="I37" i="24"/>
  <c r="D38" i="24"/>
  <c r="E38" i="24"/>
  <c r="F38" i="24"/>
  <c r="G38" i="24"/>
  <c r="H38" i="24"/>
  <c r="I38" i="24"/>
  <c r="D39" i="24"/>
  <c r="E39" i="24"/>
  <c r="F39" i="24"/>
  <c r="G39" i="24"/>
  <c r="I39" i="24"/>
  <c r="D41" i="24"/>
  <c r="I41" i="24"/>
  <c r="D42" i="24"/>
  <c r="F42" i="24"/>
  <c r="H42" i="24"/>
  <c r="I42" i="24"/>
  <c r="D43" i="24"/>
  <c r="E43" i="24"/>
  <c r="F43" i="24"/>
  <c r="G43" i="24"/>
  <c r="H43" i="24"/>
  <c r="I43" i="24"/>
  <c r="D44" i="24"/>
  <c r="E44" i="24"/>
  <c r="F44" i="24"/>
  <c r="G44" i="24"/>
  <c r="H44" i="24"/>
  <c r="I44" i="24"/>
  <c r="D45" i="24"/>
  <c r="E45" i="24"/>
  <c r="F45" i="24"/>
  <c r="G45" i="24"/>
  <c r="H45" i="24"/>
  <c r="I45" i="24"/>
  <c r="G66" i="23"/>
  <c r="G64" i="23"/>
  <c r="G60" i="23"/>
  <c r="G58" i="23"/>
  <c r="G54" i="23"/>
  <c r="G55" i="23"/>
  <c r="G52" i="23"/>
  <c r="G31" i="23"/>
  <c r="G32" i="23"/>
  <c r="G35" i="23"/>
  <c r="G37" i="23"/>
  <c r="G41" i="23"/>
  <c r="G43" i="23"/>
  <c r="G29" i="23"/>
  <c r="F64" i="19"/>
  <c r="F65" i="19"/>
  <c r="F66" i="19"/>
  <c r="F67" i="19"/>
  <c r="F62" i="19"/>
  <c r="F58" i="19"/>
  <c r="F59" i="19"/>
  <c r="F60" i="19"/>
  <c r="F61" i="19"/>
  <c r="F56" i="19"/>
  <c r="F51" i="19"/>
  <c r="F52" i="19"/>
  <c r="F53" i="19"/>
  <c r="F54" i="19"/>
  <c r="F55" i="19"/>
  <c r="F50" i="19"/>
  <c r="D29" i="19"/>
  <c r="E29" i="19"/>
  <c r="F29" i="19"/>
  <c r="D30" i="19"/>
  <c r="E30" i="19"/>
  <c r="F30" i="19"/>
  <c r="D31" i="19"/>
  <c r="E31" i="19"/>
  <c r="F31" i="19"/>
  <c r="D32" i="19"/>
  <c r="E32" i="19"/>
  <c r="F32" i="19"/>
  <c r="D33" i="19"/>
  <c r="E33" i="19"/>
  <c r="F33" i="19"/>
  <c r="D35" i="19"/>
  <c r="E35" i="19"/>
  <c r="D36" i="19"/>
  <c r="E36" i="19"/>
  <c r="F36" i="19"/>
  <c r="D37" i="19"/>
  <c r="E37" i="19"/>
  <c r="F37" i="19"/>
  <c r="D38" i="19"/>
  <c r="E38" i="19"/>
  <c r="F38" i="19"/>
  <c r="D39" i="19"/>
  <c r="E39" i="19"/>
  <c r="F39" i="19"/>
  <c r="D41" i="19"/>
  <c r="E41" i="19"/>
  <c r="D42" i="19"/>
  <c r="E42" i="19"/>
  <c r="F42" i="19"/>
  <c r="D43" i="19"/>
  <c r="E43" i="19"/>
  <c r="F43" i="19"/>
  <c r="D44" i="19"/>
  <c r="E44" i="19"/>
  <c r="F44" i="19"/>
  <c r="D45" i="19"/>
  <c r="E45" i="19"/>
  <c r="F45" i="19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72" i="14"/>
  <c r="D51" i="14"/>
  <c r="D52" i="14"/>
  <c r="D53" i="14"/>
  <c r="D54" i="14"/>
  <c r="D55" i="14"/>
  <c r="I50" i="14"/>
  <c r="N69" i="54"/>
  <c r="N65" i="54"/>
  <c r="N59" i="54"/>
  <c r="N57" i="54"/>
  <c r="N53" i="54"/>
  <c r="E65" i="54"/>
  <c r="E57" i="54"/>
  <c r="E53" i="54"/>
  <c r="N31" i="54"/>
  <c r="N32" i="54"/>
  <c r="N33" i="54"/>
  <c r="N34" i="54"/>
  <c r="N46" i="54"/>
  <c r="E34" i="54"/>
  <c r="F40" i="26" l="1"/>
  <c r="H50" i="26"/>
  <c r="H52" i="26"/>
  <c r="F61" i="26"/>
  <c r="H62" i="26"/>
  <c r="F55" i="26"/>
  <c r="E60" i="26"/>
  <c r="H34" i="26"/>
  <c r="H56" i="26"/>
  <c r="E65" i="26"/>
  <c r="D67" i="26"/>
  <c r="G58" i="26"/>
  <c r="E52" i="26"/>
  <c r="E55" i="26"/>
  <c r="D58" i="26"/>
  <c r="G28" i="26"/>
  <c r="G63" i="26"/>
  <c r="D60" i="26"/>
  <c r="D56" i="26"/>
  <c r="G67" i="26"/>
  <c r="G65" i="26"/>
  <c r="I34" i="26"/>
  <c r="G66" i="26"/>
  <c r="F28" i="26"/>
  <c r="I40" i="26"/>
  <c r="E40" i="26"/>
  <c r="E34" i="26"/>
  <c r="D64" i="26"/>
  <c r="G61" i="26"/>
  <c r="E58" i="26"/>
  <c r="E56" i="26"/>
  <c r="D53" i="26"/>
  <c r="D51" i="26"/>
  <c r="I28" i="26"/>
  <c r="E28" i="26"/>
  <c r="H40" i="26"/>
  <c r="D40" i="26"/>
  <c r="G34" i="26"/>
  <c r="H28" i="26"/>
  <c r="G40" i="26"/>
  <c r="D66" i="26"/>
  <c r="G57" i="26"/>
  <c r="D28" i="26"/>
  <c r="F34" i="26"/>
  <c r="E62" i="26"/>
  <c r="G56" i="26"/>
  <c r="D55" i="26"/>
  <c r="E50" i="26"/>
  <c r="F56" i="26"/>
  <c r="G55" i="26"/>
  <c r="F67" i="26"/>
  <c r="E66" i="26"/>
  <c r="F65" i="26"/>
  <c r="E64" i="26"/>
  <c r="G60" i="26"/>
  <c r="F58" i="26"/>
  <c r="E54" i="26"/>
  <c r="E53" i="26"/>
  <c r="D52" i="26"/>
  <c r="E67" i="26"/>
  <c r="F60" i="26"/>
  <c r="G51" i="26"/>
  <c r="G53" i="26"/>
  <c r="G62" i="26"/>
  <c r="E61" i="26"/>
  <c r="E59" i="26"/>
  <c r="G54" i="26"/>
  <c r="G52" i="26"/>
  <c r="G50" i="26"/>
  <c r="F66" i="26"/>
  <c r="F64" i="26"/>
  <c r="F62" i="26"/>
  <c r="D61" i="26"/>
  <c r="D59" i="26"/>
  <c r="D57" i="26"/>
  <c r="F54" i="26"/>
  <c r="F52" i="26"/>
  <c r="F50" i="26"/>
  <c r="D82" i="5" l="1"/>
  <c r="D81" i="5"/>
  <c r="D76" i="5"/>
  <c r="D71" i="5"/>
  <c r="D70" i="5" l="1"/>
  <c r="D72" i="5"/>
  <c r="D73" i="5"/>
  <c r="D75" i="5"/>
  <c r="D77" i="5"/>
  <c r="D78" i="5"/>
  <c r="D80" i="5"/>
  <c r="D83" i="5"/>
  <c r="F79" i="5"/>
  <c r="G79" i="5"/>
  <c r="H79" i="5"/>
  <c r="I79" i="5"/>
  <c r="J79" i="5"/>
  <c r="K79" i="5"/>
  <c r="L79" i="5"/>
  <c r="M79" i="5"/>
  <c r="O79" i="5"/>
  <c r="P79" i="5"/>
  <c r="Q79" i="5"/>
  <c r="R79" i="5"/>
  <c r="S79" i="5"/>
  <c r="T79" i="5"/>
  <c r="U79" i="5"/>
  <c r="V79" i="5"/>
  <c r="W79" i="5"/>
  <c r="Y79" i="5"/>
  <c r="Z79" i="5"/>
  <c r="AA79" i="5"/>
  <c r="AB79" i="5"/>
  <c r="AC79" i="5"/>
  <c r="AD79" i="5"/>
  <c r="AE79" i="5"/>
  <c r="AF79" i="5"/>
  <c r="AG79" i="5"/>
  <c r="AI79" i="5"/>
  <c r="AJ79" i="5"/>
  <c r="AK79" i="5"/>
  <c r="AL79" i="5"/>
  <c r="AM79" i="5"/>
  <c r="AN79" i="5"/>
  <c r="AO79" i="5"/>
  <c r="AQ79" i="5"/>
  <c r="AR79" i="5"/>
  <c r="AS79" i="5"/>
  <c r="AT79" i="5"/>
  <c r="AU79" i="5"/>
  <c r="AV79" i="5"/>
  <c r="AW79" i="5"/>
  <c r="AY79" i="5"/>
  <c r="AZ79" i="5"/>
  <c r="BA79" i="5"/>
  <c r="BB79" i="5"/>
  <c r="BC79" i="5"/>
  <c r="E79" i="5"/>
  <c r="F74" i="5"/>
  <c r="G74" i="5"/>
  <c r="H74" i="5"/>
  <c r="I74" i="5"/>
  <c r="J74" i="5"/>
  <c r="K74" i="5"/>
  <c r="L74" i="5"/>
  <c r="M74" i="5"/>
  <c r="O74" i="5"/>
  <c r="P74" i="5"/>
  <c r="Q74" i="5"/>
  <c r="R74" i="5"/>
  <c r="S74" i="5"/>
  <c r="T74" i="5"/>
  <c r="U74" i="5"/>
  <c r="V74" i="5"/>
  <c r="W74" i="5"/>
  <c r="Y74" i="5"/>
  <c r="Z74" i="5"/>
  <c r="AA74" i="5"/>
  <c r="AB74" i="5"/>
  <c r="AC74" i="5"/>
  <c r="AD74" i="5"/>
  <c r="AE74" i="5"/>
  <c r="AF74" i="5"/>
  <c r="AG74" i="5"/>
  <c r="AI74" i="5"/>
  <c r="AJ74" i="5"/>
  <c r="AK74" i="5"/>
  <c r="AL74" i="5"/>
  <c r="AM74" i="5"/>
  <c r="AN74" i="5"/>
  <c r="AO74" i="5"/>
  <c r="AQ74" i="5"/>
  <c r="AR74" i="5"/>
  <c r="AS74" i="5"/>
  <c r="AT74" i="5"/>
  <c r="AU74" i="5"/>
  <c r="AV74" i="5"/>
  <c r="AW74" i="5"/>
  <c r="AY74" i="5"/>
  <c r="AZ74" i="5"/>
  <c r="BA74" i="5"/>
  <c r="BB74" i="5"/>
  <c r="BC74" i="5"/>
  <c r="O69" i="5"/>
  <c r="P69" i="5"/>
  <c r="Q69" i="5"/>
  <c r="R69" i="5"/>
  <c r="S69" i="5"/>
  <c r="T69" i="5"/>
  <c r="U69" i="5"/>
  <c r="V69" i="5"/>
  <c r="W69" i="5"/>
  <c r="Y69" i="5"/>
  <c r="Z69" i="5"/>
  <c r="AA69" i="5"/>
  <c r="AB69" i="5"/>
  <c r="AC69" i="5"/>
  <c r="AD69" i="5"/>
  <c r="AE69" i="5"/>
  <c r="AF69" i="5"/>
  <c r="AG69" i="5"/>
  <c r="AI69" i="5"/>
  <c r="AJ69" i="5"/>
  <c r="AK69" i="5"/>
  <c r="AL69" i="5"/>
  <c r="AM69" i="5"/>
  <c r="AN69" i="5"/>
  <c r="AO69" i="5"/>
  <c r="AQ69" i="5"/>
  <c r="AR69" i="5"/>
  <c r="AS69" i="5"/>
  <c r="AT69" i="5"/>
  <c r="AU69" i="5"/>
  <c r="AV69" i="5"/>
  <c r="AW69" i="5"/>
  <c r="AY69" i="5"/>
  <c r="AZ69" i="5"/>
  <c r="BA69" i="5"/>
  <c r="BB69" i="5"/>
  <c r="BC69" i="5"/>
  <c r="E74" i="5"/>
  <c r="F69" i="5"/>
  <c r="G69" i="5"/>
  <c r="H69" i="5"/>
  <c r="I69" i="5"/>
  <c r="J69" i="5"/>
  <c r="K69" i="5"/>
  <c r="L69" i="5"/>
  <c r="M69" i="5"/>
  <c r="E69" i="5"/>
  <c r="D69" i="5" l="1"/>
  <c r="D79" i="5"/>
  <c r="D74" i="5"/>
  <c r="F87" i="38"/>
  <c r="G87" i="38"/>
  <c r="H87" i="38"/>
  <c r="I87" i="38"/>
  <c r="E87" i="38"/>
  <c r="F81" i="38"/>
  <c r="G81" i="38"/>
  <c r="H81" i="38"/>
  <c r="I81" i="38"/>
  <c r="E81" i="38"/>
  <c r="D76" i="38"/>
  <c r="D77" i="38"/>
  <c r="D78" i="38"/>
  <c r="D79" i="38"/>
  <c r="D80" i="38"/>
  <c r="D82" i="38"/>
  <c r="D83" i="38"/>
  <c r="D84" i="38"/>
  <c r="D85" i="38"/>
  <c r="D86" i="38"/>
  <c r="D88" i="38"/>
  <c r="D89" i="38"/>
  <c r="D90" i="38"/>
  <c r="D91" i="38"/>
  <c r="D92" i="38"/>
  <c r="F75" i="38"/>
  <c r="G75" i="38"/>
  <c r="H75" i="38"/>
  <c r="I75" i="38"/>
  <c r="E75" i="38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64" i="35"/>
  <c r="F74" i="35"/>
  <c r="G74" i="35"/>
  <c r="E74" i="35"/>
  <c r="F69" i="35"/>
  <c r="G69" i="35"/>
  <c r="E69" i="35"/>
  <c r="F64" i="35"/>
  <c r="G64" i="35"/>
  <c r="E64" i="35"/>
  <c r="F74" i="34"/>
  <c r="H74" i="34"/>
  <c r="E74" i="34"/>
  <c r="F69" i="34"/>
  <c r="H69" i="34"/>
  <c r="E69" i="34"/>
  <c r="D65" i="34"/>
  <c r="D66" i="34"/>
  <c r="D67" i="34"/>
  <c r="D68" i="34"/>
  <c r="D69" i="34"/>
  <c r="D70" i="34"/>
  <c r="D71" i="34"/>
  <c r="D72" i="34"/>
  <c r="D73" i="34"/>
  <c r="D75" i="34"/>
  <c r="D76" i="34"/>
  <c r="D77" i="34"/>
  <c r="D78" i="34"/>
  <c r="F64" i="34"/>
  <c r="H64" i="34"/>
  <c r="E64" i="34"/>
  <c r="D73" i="32"/>
  <c r="D74" i="32"/>
  <c r="D75" i="32"/>
  <c r="D76" i="32"/>
  <c r="D77" i="32"/>
  <c r="D79" i="32"/>
  <c r="D80" i="32"/>
  <c r="D81" i="32"/>
  <c r="D82" i="32"/>
  <c r="D83" i="32"/>
  <c r="D85" i="32"/>
  <c r="D86" i="32"/>
  <c r="D87" i="32"/>
  <c r="D88" i="32"/>
  <c r="D89" i="32"/>
  <c r="F84" i="32"/>
  <c r="G84" i="32"/>
  <c r="F78" i="32"/>
  <c r="G78" i="32"/>
  <c r="F72" i="32"/>
  <c r="G72" i="32"/>
  <c r="D73" i="31"/>
  <c r="D74" i="31"/>
  <c r="D75" i="31"/>
  <c r="D76" i="31"/>
  <c r="D77" i="31"/>
  <c r="D79" i="31"/>
  <c r="D80" i="31"/>
  <c r="D81" i="31"/>
  <c r="D82" i="31"/>
  <c r="D83" i="31"/>
  <c r="D85" i="31"/>
  <c r="D86" i="31"/>
  <c r="D87" i="31"/>
  <c r="D88" i="31"/>
  <c r="D89" i="31"/>
  <c r="F84" i="31"/>
  <c r="G84" i="31"/>
  <c r="I84" i="31"/>
  <c r="E84" i="31"/>
  <c r="F78" i="31"/>
  <c r="G78" i="31"/>
  <c r="I78" i="31"/>
  <c r="E78" i="31"/>
  <c r="F72" i="31"/>
  <c r="G72" i="31"/>
  <c r="I72" i="31"/>
  <c r="E72" i="31"/>
  <c r="D73" i="27"/>
  <c r="D74" i="27"/>
  <c r="D75" i="27"/>
  <c r="D76" i="27"/>
  <c r="D77" i="27"/>
  <c r="D79" i="27"/>
  <c r="D80" i="27"/>
  <c r="D81" i="27"/>
  <c r="D82" i="27"/>
  <c r="D83" i="27"/>
  <c r="D85" i="27"/>
  <c r="D86" i="27"/>
  <c r="D87" i="27"/>
  <c r="D88" i="27"/>
  <c r="D89" i="27"/>
  <c r="F84" i="27"/>
  <c r="E84" i="27"/>
  <c r="D84" i="27" s="1"/>
  <c r="F78" i="27"/>
  <c r="E78" i="27"/>
  <c r="D78" i="27" s="1"/>
  <c r="F72" i="27"/>
  <c r="E72" i="27"/>
  <c r="D72" i="27" s="1"/>
  <c r="D84" i="26"/>
  <c r="D78" i="26"/>
  <c r="D72" i="26"/>
  <c r="D73" i="24"/>
  <c r="D74" i="24"/>
  <c r="D75" i="24"/>
  <c r="D76" i="24"/>
  <c r="D77" i="24"/>
  <c r="D79" i="24"/>
  <c r="D80" i="24"/>
  <c r="D81" i="24"/>
  <c r="D82" i="24"/>
  <c r="D83" i="24"/>
  <c r="D85" i="24"/>
  <c r="D86" i="24"/>
  <c r="D87" i="24"/>
  <c r="D88" i="24"/>
  <c r="D89" i="24"/>
  <c r="F84" i="24"/>
  <c r="I84" i="24"/>
  <c r="J84" i="24"/>
  <c r="E84" i="24"/>
  <c r="F78" i="24"/>
  <c r="I78" i="24"/>
  <c r="J78" i="24"/>
  <c r="E78" i="24"/>
  <c r="F72" i="24"/>
  <c r="I72" i="24"/>
  <c r="J72" i="24"/>
  <c r="E72" i="24"/>
  <c r="D76" i="23"/>
  <c r="D77" i="23"/>
  <c r="D78" i="23"/>
  <c r="D79" i="23"/>
  <c r="D80" i="23"/>
  <c r="D82" i="23"/>
  <c r="D83" i="23"/>
  <c r="D84" i="23"/>
  <c r="D85" i="23"/>
  <c r="D86" i="23"/>
  <c r="D88" i="23"/>
  <c r="D89" i="23"/>
  <c r="D90" i="23"/>
  <c r="D91" i="23"/>
  <c r="D92" i="23"/>
  <c r="I87" i="23"/>
  <c r="F87" i="23"/>
  <c r="H87" i="23"/>
  <c r="E87" i="23"/>
  <c r="I81" i="23"/>
  <c r="F81" i="23"/>
  <c r="H81" i="23"/>
  <c r="E81" i="23"/>
  <c r="I75" i="23"/>
  <c r="F75" i="23"/>
  <c r="H75" i="23"/>
  <c r="E75" i="23"/>
  <c r="D73" i="19"/>
  <c r="D74" i="19"/>
  <c r="D75" i="19"/>
  <c r="D76" i="19"/>
  <c r="D77" i="19"/>
  <c r="D79" i="19"/>
  <c r="D80" i="19"/>
  <c r="D81" i="19"/>
  <c r="D82" i="19"/>
  <c r="D83" i="19"/>
  <c r="D85" i="19"/>
  <c r="D86" i="19"/>
  <c r="D87" i="19"/>
  <c r="D88" i="19"/>
  <c r="D89" i="19"/>
  <c r="G84" i="19"/>
  <c r="E84" i="19"/>
  <c r="D84" i="19" s="1"/>
  <c r="G78" i="19"/>
  <c r="E78" i="19"/>
  <c r="G72" i="19"/>
  <c r="E72" i="19"/>
  <c r="D72" i="19" s="1"/>
  <c r="F84" i="14"/>
  <c r="G84" i="14"/>
  <c r="H84" i="14"/>
  <c r="E84" i="14"/>
  <c r="F78" i="14"/>
  <c r="G78" i="14"/>
  <c r="H78" i="14"/>
  <c r="E78" i="14"/>
  <c r="F72" i="14"/>
  <c r="G72" i="14"/>
  <c r="H72" i="14"/>
  <c r="E72" i="14"/>
  <c r="F84" i="39"/>
  <c r="G84" i="39"/>
  <c r="H84" i="39"/>
  <c r="I84" i="39"/>
  <c r="E84" i="39"/>
  <c r="F78" i="39"/>
  <c r="G78" i="39"/>
  <c r="H78" i="39"/>
  <c r="I78" i="39"/>
  <c r="E78" i="39"/>
  <c r="D73" i="39"/>
  <c r="D74" i="39"/>
  <c r="D75" i="39"/>
  <c r="D76" i="39"/>
  <c r="D77" i="39"/>
  <c r="D79" i="39"/>
  <c r="D80" i="39"/>
  <c r="D81" i="39"/>
  <c r="D82" i="39"/>
  <c r="D83" i="39"/>
  <c r="D85" i="39"/>
  <c r="D86" i="39"/>
  <c r="D87" i="39"/>
  <c r="D88" i="39"/>
  <c r="D89" i="39"/>
  <c r="F72" i="39"/>
  <c r="G72" i="39"/>
  <c r="H72" i="39"/>
  <c r="I72" i="39"/>
  <c r="E72" i="39"/>
  <c r="F88" i="40"/>
  <c r="D88" i="40" s="1"/>
  <c r="G88" i="40"/>
  <c r="I88" i="40"/>
  <c r="J88" i="40"/>
  <c r="K88" i="40"/>
  <c r="E88" i="40"/>
  <c r="F82" i="40"/>
  <c r="D82" i="40" s="1"/>
  <c r="G82" i="40"/>
  <c r="I82" i="40"/>
  <c r="J82" i="40"/>
  <c r="K82" i="40"/>
  <c r="E82" i="40"/>
  <c r="D77" i="40"/>
  <c r="D78" i="40"/>
  <c r="D79" i="40"/>
  <c r="D80" i="40"/>
  <c r="D81" i="40"/>
  <c r="D83" i="40"/>
  <c r="D84" i="40"/>
  <c r="D85" i="40"/>
  <c r="D86" i="40"/>
  <c r="D87" i="40"/>
  <c r="D89" i="40"/>
  <c r="D90" i="40"/>
  <c r="D91" i="40"/>
  <c r="D92" i="40"/>
  <c r="D93" i="40"/>
  <c r="F76" i="40"/>
  <c r="D76" i="40" s="1"/>
  <c r="G76" i="40"/>
  <c r="I76" i="40"/>
  <c r="J76" i="40"/>
  <c r="K76" i="40"/>
  <c r="E76" i="40"/>
  <c r="F88" i="54"/>
  <c r="G88" i="54"/>
  <c r="H88" i="54"/>
  <c r="I88" i="54"/>
  <c r="J88" i="54"/>
  <c r="K88" i="54"/>
  <c r="L88" i="54"/>
  <c r="O88" i="54"/>
  <c r="P88" i="54"/>
  <c r="Q88" i="54"/>
  <c r="R88" i="54"/>
  <c r="S88" i="54"/>
  <c r="T88" i="54"/>
  <c r="U88" i="54"/>
  <c r="F82" i="54"/>
  <c r="G82" i="54"/>
  <c r="H82" i="54"/>
  <c r="I82" i="54"/>
  <c r="J82" i="54"/>
  <c r="K82" i="54"/>
  <c r="L82" i="54"/>
  <c r="O82" i="54"/>
  <c r="P82" i="54"/>
  <c r="Q82" i="54"/>
  <c r="R82" i="54"/>
  <c r="S82" i="54"/>
  <c r="T82" i="54"/>
  <c r="U82" i="54"/>
  <c r="D77" i="54"/>
  <c r="D78" i="54"/>
  <c r="D79" i="54"/>
  <c r="D80" i="54"/>
  <c r="D81" i="54"/>
  <c r="D83" i="54"/>
  <c r="D84" i="54"/>
  <c r="D85" i="54"/>
  <c r="D86" i="54"/>
  <c r="D87" i="54"/>
  <c r="D89" i="54"/>
  <c r="D90" i="54"/>
  <c r="D91" i="54"/>
  <c r="D92" i="54"/>
  <c r="D93" i="54"/>
  <c r="F76" i="54"/>
  <c r="G76" i="54"/>
  <c r="H76" i="54"/>
  <c r="I76" i="54"/>
  <c r="J76" i="54"/>
  <c r="K76" i="54"/>
  <c r="L76" i="54"/>
  <c r="O76" i="54"/>
  <c r="P76" i="54"/>
  <c r="Q76" i="54"/>
  <c r="R76" i="54"/>
  <c r="S76" i="54"/>
  <c r="T76" i="54"/>
  <c r="U76" i="54"/>
  <c r="F88" i="55"/>
  <c r="H88" i="55"/>
  <c r="I88" i="55"/>
  <c r="E88" i="55"/>
  <c r="F82" i="55"/>
  <c r="H82" i="55"/>
  <c r="I82" i="55"/>
  <c r="E82" i="55"/>
  <c r="F76" i="55"/>
  <c r="H76" i="55"/>
  <c r="I76" i="55"/>
  <c r="E76" i="55"/>
  <c r="H37" i="55"/>
  <c r="E69" i="55"/>
  <c r="H67" i="55"/>
  <c r="E61" i="55"/>
  <c r="H63" i="55"/>
  <c r="H55" i="55"/>
  <c r="I54" i="55"/>
  <c r="E57" i="55"/>
  <c r="D32" i="55"/>
  <c r="H33" i="55"/>
  <c r="F34" i="55"/>
  <c r="E35" i="55"/>
  <c r="E39" i="55"/>
  <c r="D40" i="55"/>
  <c r="H41" i="55"/>
  <c r="E43" i="55"/>
  <c r="D44" i="55"/>
  <c r="H45" i="55"/>
  <c r="E47" i="55"/>
  <c r="E31" i="55"/>
  <c r="D78" i="19" l="1"/>
  <c r="D74" i="34"/>
  <c r="D64" i="34"/>
  <c r="D78" i="32"/>
  <c r="D84" i="32"/>
  <c r="D72" i="32"/>
  <c r="D78" i="31"/>
  <c r="D84" i="31"/>
  <c r="D72" i="31"/>
  <c r="D78" i="24"/>
  <c r="D84" i="24"/>
  <c r="D72" i="24"/>
  <c r="D87" i="23"/>
  <c r="D75" i="23"/>
  <c r="D81" i="23"/>
  <c r="H54" i="55"/>
  <c r="H53" i="55"/>
  <c r="I60" i="55"/>
  <c r="E55" i="55"/>
  <c r="D78" i="39"/>
  <c r="D72" i="39"/>
  <c r="D87" i="38"/>
  <c r="D81" i="38"/>
  <c r="D75" i="38"/>
  <c r="D84" i="39"/>
  <c r="D76" i="54"/>
  <c r="D88" i="54"/>
  <c r="D82" i="54"/>
  <c r="I59" i="55"/>
  <c r="I63" i="55"/>
  <c r="E68" i="55"/>
  <c r="E58" i="55"/>
  <c r="I67" i="55"/>
  <c r="E53" i="55"/>
  <c r="E56" i="55"/>
  <c r="I64" i="55"/>
  <c r="E63" i="55"/>
  <c r="I69" i="55"/>
  <c r="F53" i="55"/>
  <c r="E59" i="55"/>
  <c r="E60" i="55"/>
  <c r="H58" i="55"/>
  <c r="F55" i="55"/>
  <c r="E54" i="55"/>
  <c r="E64" i="55"/>
  <c r="I61" i="55"/>
  <c r="E67" i="55"/>
  <c r="I57" i="55"/>
  <c r="H62" i="55"/>
  <c r="H65" i="55"/>
  <c r="H70" i="55"/>
  <c r="H66" i="55"/>
  <c r="I31" i="55"/>
  <c r="D31" i="55"/>
  <c r="H57" i="55"/>
  <c r="I56" i="55"/>
  <c r="H61" i="55"/>
  <c r="F65" i="55"/>
  <c r="H69" i="55"/>
  <c r="H31" i="55"/>
  <c r="F57" i="55"/>
  <c r="H56" i="55"/>
  <c r="I55" i="55"/>
  <c r="H59" i="55"/>
  <c r="H64" i="55"/>
  <c r="E62" i="55"/>
  <c r="H60" i="55"/>
  <c r="E65" i="55"/>
  <c r="E70" i="55"/>
  <c r="H68" i="55"/>
  <c r="E66" i="55"/>
  <c r="I53" i="55"/>
  <c r="I58" i="55"/>
  <c r="F59" i="55"/>
  <c r="I65" i="55"/>
  <c r="I70" i="55"/>
  <c r="D46" i="55"/>
  <c r="H35" i="55"/>
  <c r="I47" i="55"/>
  <c r="E41" i="55"/>
  <c r="D35" i="55"/>
  <c r="D47" i="55"/>
  <c r="E38" i="55"/>
  <c r="E34" i="55"/>
  <c r="D34" i="55"/>
  <c r="I46" i="55"/>
  <c r="D43" i="55"/>
  <c r="E37" i="55"/>
  <c r="I34" i="55"/>
  <c r="H32" i="55"/>
  <c r="D45" i="55"/>
  <c r="H40" i="55"/>
  <c r="E46" i="55"/>
  <c r="E45" i="55"/>
  <c r="E40" i="55"/>
  <c r="I35" i="55"/>
  <c r="H34" i="55"/>
  <c r="H44" i="55"/>
  <c r="D39" i="55"/>
  <c r="H47" i="55"/>
  <c r="H43" i="55"/>
  <c r="H39" i="55"/>
  <c r="I38" i="55"/>
  <c r="D38" i="55"/>
  <c r="E33" i="55"/>
  <c r="F32" i="55"/>
  <c r="H46" i="55"/>
  <c r="E44" i="55"/>
  <c r="I41" i="55"/>
  <c r="D41" i="55"/>
  <c r="H38" i="55"/>
  <c r="I37" i="55"/>
  <c r="D37" i="55"/>
  <c r="I33" i="55"/>
  <c r="D33" i="55"/>
  <c r="E32" i="55"/>
  <c r="I44" i="55"/>
  <c r="I40" i="55"/>
  <c r="I32" i="55"/>
  <c r="D53" i="55"/>
  <c r="D63" i="55"/>
  <c r="D58" i="55" l="1"/>
  <c r="D56" i="55"/>
  <c r="F30" i="55"/>
  <c r="D55" i="55"/>
  <c r="D65" i="55"/>
  <c r="D69" i="55"/>
  <c r="D66" i="55"/>
  <c r="D62" i="55"/>
  <c r="D67" i="55"/>
  <c r="D57" i="55"/>
  <c r="D70" i="55"/>
  <c r="D68" i="55"/>
  <c r="D60" i="55"/>
  <c r="D64" i="55"/>
  <c r="D61" i="55"/>
  <c r="D59" i="55"/>
  <c r="D54" i="55"/>
  <c r="H42" i="55"/>
  <c r="D42" i="55"/>
  <c r="I42" i="55"/>
  <c r="E42" i="55"/>
  <c r="F42" i="55"/>
  <c r="D36" i="55"/>
  <c r="H36" i="55"/>
  <c r="I36" i="55"/>
  <c r="F36" i="55"/>
  <c r="E30" i="55"/>
  <c r="D30" i="55"/>
  <c r="I30" i="55"/>
  <c r="E36" i="55"/>
  <c r="H30" i="55"/>
  <c r="D31" i="40" l="1"/>
  <c r="E31" i="40"/>
  <c r="F31" i="40"/>
  <c r="D32" i="40"/>
  <c r="E32" i="40"/>
  <c r="F32" i="40"/>
  <c r="D33" i="40"/>
  <c r="E33" i="40"/>
  <c r="F33" i="40"/>
  <c r="D34" i="40"/>
  <c r="E34" i="40"/>
  <c r="F34" i="40"/>
  <c r="D35" i="40"/>
  <c r="E35" i="40"/>
  <c r="F35" i="40"/>
  <c r="D37" i="40"/>
  <c r="F37" i="40"/>
  <c r="D38" i="40"/>
  <c r="E38" i="40"/>
  <c r="F38" i="40"/>
  <c r="D39" i="40"/>
  <c r="E39" i="40"/>
  <c r="F39" i="40"/>
  <c r="D40" i="40"/>
  <c r="E40" i="40"/>
  <c r="F40" i="40"/>
  <c r="D41" i="40"/>
  <c r="F41" i="40"/>
  <c r="D43" i="40"/>
  <c r="F43" i="40"/>
  <c r="D44" i="40"/>
  <c r="E44" i="40"/>
  <c r="F44" i="40"/>
  <c r="D45" i="40"/>
  <c r="E45" i="40"/>
  <c r="F45" i="40"/>
  <c r="D46" i="40"/>
  <c r="F46" i="40"/>
  <c r="D47" i="40"/>
  <c r="E47" i="40"/>
  <c r="F47" i="40"/>
  <c r="E65" i="40"/>
  <c r="F65" i="40"/>
  <c r="D66" i="40"/>
  <c r="E59" i="40"/>
  <c r="F59" i="40"/>
  <c r="D60" i="40"/>
  <c r="E53" i="40"/>
  <c r="F53" i="40"/>
  <c r="D54" i="40"/>
  <c r="D29" i="39"/>
  <c r="F29" i="39"/>
  <c r="G29" i="39"/>
  <c r="D30" i="39"/>
  <c r="F30" i="39"/>
  <c r="G30" i="39"/>
  <c r="H30" i="39"/>
  <c r="D31" i="39"/>
  <c r="F31" i="39"/>
  <c r="G31" i="39"/>
  <c r="H31" i="39"/>
  <c r="D32" i="39"/>
  <c r="F32" i="39"/>
  <c r="G32" i="39"/>
  <c r="H32" i="39"/>
  <c r="D33" i="39"/>
  <c r="F33" i="39"/>
  <c r="G33" i="39"/>
  <c r="H33" i="39"/>
  <c r="D35" i="39"/>
  <c r="F35" i="39"/>
  <c r="G35" i="39"/>
  <c r="D36" i="39"/>
  <c r="F36" i="39"/>
  <c r="G36" i="39"/>
  <c r="H36" i="39"/>
  <c r="D37" i="39"/>
  <c r="F37" i="39"/>
  <c r="G37" i="39"/>
  <c r="H37" i="39"/>
  <c r="D38" i="39"/>
  <c r="F38" i="39"/>
  <c r="G38" i="39"/>
  <c r="H38" i="39"/>
  <c r="D39" i="39"/>
  <c r="F39" i="39"/>
  <c r="G39" i="39"/>
  <c r="H39" i="39"/>
  <c r="D41" i="39"/>
  <c r="G41" i="39"/>
  <c r="D42" i="39"/>
  <c r="F42" i="39"/>
  <c r="G42" i="39"/>
  <c r="H42" i="39"/>
  <c r="D43" i="39"/>
  <c r="F43" i="39"/>
  <c r="G43" i="39"/>
  <c r="H43" i="39"/>
  <c r="D44" i="39"/>
  <c r="F44" i="39"/>
  <c r="G44" i="39"/>
  <c r="H44" i="39"/>
  <c r="D45" i="39"/>
  <c r="F45" i="39"/>
  <c r="G45" i="39"/>
  <c r="H45" i="39"/>
  <c r="F66" i="39"/>
  <c r="G65" i="39"/>
  <c r="H64" i="39"/>
  <c r="D63" i="39"/>
  <c r="F57" i="39"/>
  <c r="G56" i="39"/>
  <c r="H58" i="39"/>
  <c r="D58" i="39"/>
  <c r="F51" i="39"/>
  <c r="G50" i="39"/>
  <c r="H52" i="39"/>
  <c r="D52" i="39"/>
  <c r="D32" i="38"/>
  <c r="E32" i="38"/>
  <c r="F32" i="38"/>
  <c r="G32" i="38"/>
  <c r="D33" i="38"/>
  <c r="E33" i="38"/>
  <c r="F33" i="38"/>
  <c r="G33" i="38"/>
  <c r="H33" i="38"/>
  <c r="D34" i="38"/>
  <c r="F34" i="38"/>
  <c r="G34" i="38"/>
  <c r="H34" i="38"/>
  <c r="D35" i="38"/>
  <c r="E35" i="38"/>
  <c r="F35" i="38"/>
  <c r="G35" i="38"/>
  <c r="H35" i="38"/>
  <c r="D36" i="38"/>
  <c r="E36" i="38"/>
  <c r="F36" i="38"/>
  <c r="G36" i="38"/>
  <c r="H36" i="38"/>
  <c r="I36" i="38"/>
  <c r="D38" i="38"/>
  <c r="E38" i="38"/>
  <c r="F38" i="38"/>
  <c r="D39" i="38"/>
  <c r="F39" i="38"/>
  <c r="G39" i="38"/>
  <c r="H39" i="38"/>
  <c r="D40" i="38"/>
  <c r="F40" i="38"/>
  <c r="G40" i="38"/>
  <c r="H40" i="38"/>
  <c r="D41" i="38"/>
  <c r="E41" i="38"/>
  <c r="F41" i="38"/>
  <c r="G41" i="38"/>
  <c r="D42" i="38"/>
  <c r="E42" i="38"/>
  <c r="F42" i="38"/>
  <c r="G42" i="38"/>
  <c r="I42" i="38"/>
  <c r="D44" i="38"/>
  <c r="F44" i="38"/>
  <c r="D45" i="38"/>
  <c r="F45" i="38"/>
  <c r="G45" i="38"/>
  <c r="H45" i="38"/>
  <c r="D46" i="38"/>
  <c r="F46" i="38"/>
  <c r="G46" i="38"/>
  <c r="H46" i="38"/>
  <c r="D47" i="38"/>
  <c r="E47" i="38"/>
  <c r="F47" i="38"/>
  <c r="G47" i="38"/>
  <c r="D48" i="38"/>
  <c r="E48" i="38"/>
  <c r="F48" i="38"/>
  <c r="G48" i="38"/>
  <c r="H48" i="38"/>
  <c r="E65" i="38"/>
  <c r="F67" i="38"/>
  <c r="G67" i="38"/>
  <c r="I65" i="38"/>
  <c r="D66" i="38"/>
  <c r="E59" i="38"/>
  <c r="F61" i="38"/>
  <c r="G59" i="38"/>
  <c r="I59" i="38"/>
  <c r="D60" i="38"/>
  <c r="E53" i="38"/>
  <c r="F55" i="38"/>
  <c r="G54" i="38"/>
  <c r="I53" i="38"/>
  <c r="D54" i="38"/>
  <c r="D56" i="35"/>
  <c r="D57" i="35"/>
  <c r="D58" i="35"/>
  <c r="D59" i="35"/>
  <c r="D51" i="35"/>
  <c r="D52" i="35"/>
  <c r="D53" i="35"/>
  <c r="D54" i="35"/>
  <c r="D46" i="35"/>
  <c r="D47" i="35"/>
  <c r="D48" i="35"/>
  <c r="D49" i="35"/>
  <c r="D27" i="35"/>
  <c r="E27" i="35"/>
  <c r="F27" i="35"/>
  <c r="D28" i="35"/>
  <c r="E28" i="35"/>
  <c r="F28" i="35"/>
  <c r="G28" i="35"/>
  <c r="D29" i="35"/>
  <c r="E29" i="35"/>
  <c r="F29" i="35"/>
  <c r="D30" i="35"/>
  <c r="E30" i="35"/>
  <c r="F30" i="35"/>
  <c r="D31" i="35"/>
  <c r="D32" i="35"/>
  <c r="E32" i="35"/>
  <c r="F32" i="35"/>
  <c r="D33" i="35"/>
  <c r="E33" i="35"/>
  <c r="F33" i="35"/>
  <c r="D34" i="35"/>
  <c r="E34" i="35"/>
  <c r="F34" i="35"/>
  <c r="D35" i="35"/>
  <c r="E35" i="35"/>
  <c r="F35" i="35"/>
  <c r="D36" i="35"/>
  <c r="D37" i="35"/>
  <c r="E37" i="35"/>
  <c r="D38" i="35"/>
  <c r="E38" i="35"/>
  <c r="F38" i="35"/>
  <c r="D39" i="35"/>
  <c r="E39" i="35"/>
  <c r="F39" i="35"/>
  <c r="D40" i="35"/>
  <c r="E40" i="35"/>
  <c r="F40" i="35"/>
  <c r="E55" i="35"/>
  <c r="G55" i="35"/>
  <c r="D55" i="35"/>
  <c r="E50" i="35"/>
  <c r="F51" i="35"/>
  <c r="G50" i="35"/>
  <c r="D50" i="35"/>
  <c r="E45" i="35"/>
  <c r="F46" i="35"/>
  <c r="G45" i="35"/>
  <c r="D45" i="35"/>
  <c r="H52" i="34"/>
  <c r="D29" i="31"/>
  <c r="E29" i="31"/>
  <c r="F29" i="31"/>
  <c r="G29" i="31"/>
  <c r="D30" i="31"/>
  <c r="E30" i="31"/>
  <c r="F30" i="31"/>
  <c r="G30" i="31"/>
  <c r="I30" i="31"/>
  <c r="D31" i="31"/>
  <c r="E31" i="31"/>
  <c r="F31" i="31"/>
  <c r="G31" i="31"/>
  <c r="I31" i="31"/>
  <c r="D32" i="31"/>
  <c r="E32" i="31"/>
  <c r="F32" i="31"/>
  <c r="G32" i="31"/>
  <c r="I32" i="31"/>
  <c r="D33" i="31"/>
  <c r="E33" i="31"/>
  <c r="F33" i="31"/>
  <c r="G33" i="31"/>
  <c r="I33" i="31"/>
  <c r="D35" i="31"/>
  <c r="E35" i="31"/>
  <c r="G35" i="31"/>
  <c r="D36" i="31"/>
  <c r="E36" i="31"/>
  <c r="F36" i="31"/>
  <c r="G36" i="31"/>
  <c r="I36" i="31"/>
  <c r="D37" i="31"/>
  <c r="E37" i="31"/>
  <c r="F37" i="31"/>
  <c r="G37" i="31"/>
  <c r="D38" i="31"/>
  <c r="E38" i="31"/>
  <c r="F38" i="31"/>
  <c r="G38" i="31"/>
  <c r="I38" i="31"/>
  <c r="D39" i="31"/>
  <c r="E39" i="31"/>
  <c r="F39" i="31"/>
  <c r="G39" i="31"/>
  <c r="D41" i="31"/>
  <c r="D42" i="31"/>
  <c r="E42" i="31"/>
  <c r="F42" i="31"/>
  <c r="G42" i="31"/>
  <c r="I42" i="31"/>
  <c r="D43" i="31"/>
  <c r="E43" i="31"/>
  <c r="F43" i="31"/>
  <c r="G43" i="31"/>
  <c r="D44" i="31"/>
  <c r="E44" i="31"/>
  <c r="F44" i="31"/>
  <c r="G44" i="31"/>
  <c r="D45" i="31"/>
  <c r="E45" i="31"/>
  <c r="F45" i="31"/>
  <c r="G45" i="31"/>
  <c r="E62" i="31"/>
  <c r="G62" i="31"/>
  <c r="I62" i="31"/>
  <c r="E56" i="31"/>
  <c r="G56" i="31"/>
  <c r="I56" i="31"/>
  <c r="E50" i="31"/>
  <c r="F51" i="31"/>
  <c r="G50" i="31"/>
  <c r="I50" i="31"/>
  <c r="D29" i="27"/>
  <c r="E29" i="27"/>
  <c r="F29" i="27"/>
  <c r="D30" i="27"/>
  <c r="E30" i="27"/>
  <c r="F30" i="27"/>
  <c r="D31" i="27"/>
  <c r="E31" i="27"/>
  <c r="F31" i="27"/>
  <c r="D32" i="27"/>
  <c r="E32" i="27"/>
  <c r="F32" i="27"/>
  <c r="D33" i="27"/>
  <c r="E33" i="27"/>
  <c r="F33" i="27"/>
  <c r="D35" i="27"/>
  <c r="E35" i="27"/>
  <c r="F35" i="27"/>
  <c r="D36" i="27"/>
  <c r="E36" i="27"/>
  <c r="F36" i="27"/>
  <c r="D37" i="27"/>
  <c r="E37" i="27"/>
  <c r="F37" i="27"/>
  <c r="D38" i="27"/>
  <c r="E38" i="27"/>
  <c r="F38" i="27"/>
  <c r="D39" i="27"/>
  <c r="E39" i="27"/>
  <c r="F39" i="27"/>
  <c r="D41" i="27"/>
  <c r="F41" i="27"/>
  <c r="D42" i="27"/>
  <c r="E42" i="27"/>
  <c r="F42" i="27"/>
  <c r="D43" i="27"/>
  <c r="E43" i="27"/>
  <c r="F43" i="27"/>
  <c r="D44" i="27"/>
  <c r="E44" i="27"/>
  <c r="F44" i="27"/>
  <c r="D45" i="27"/>
  <c r="E45" i="27"/>
  <c r="F45" i="27"/>
  <c r="E66" i="27"/>
  <c r="F63" i="27"/>
  <c r="D65" i="27"/>
  <c r="E58" i="27"/>
  <c r="F59" i="27"/>
  <c r="D57" i="27"/>
  <c r="E54" i="27"/>
  <c r="F51" i="27"/>
  <c r="D53" i="27"/>
  <c r="D46" i="23"/>
  <c r="D30" i="23"/>
  <c r="E30" i="23"/>
  <c r="D31" i="23"/>
  <c r="E31" i="23"/>
  <c r="I31" i="23"/>
  <c r="F31" i="23"/>
  <c r="D32" i="23"/>
  <c r="E32" i="23"/>
  <c r="I32" i="23"/>
  <c r="F32" i="23"/>
  <c r="D33" i="23"/>
  <c r="E33" i="23"/>
  <c r="D34" i="23"/>
  <c r="E34" i="23"/>
  <c r="D37" i="23"/>
  <c r="E37" i="23"/>
  <c r="I37" i="23"/>
  <c r="F37" i="23"/>
  <c r="D38" i="23"/>
  <c r="E38" i="23"/>
  <c r="F38" i="23"/>
  <c r="D43" i="23"/>
  <c r="E43" i="23"/>
  <c r="I43" i="23"/>
  <c r="F43" i="23"/>
  <c r="D44" i="23"/>
  <c r="E44" i="23"/>
  <c r="I44" i="23"/>
  <c r="F44" i="23"/>
  <c r="D45" i="23"/>
  <c r="E45" i="23"/>
  <c r="F66" i="23"/>
  <c r="D66" i="23"/>
  <c r="I58" i="23"/>
  <c r="F60" i="23"/>
  <c r="D58" i="23"/>
  <c r="E53" i="23"/>
  <c r="I52" i="23"/>
  <c r="F54" i="23"/>
  <c r="D29" i="14"/>
  <c r="F29" i="14"/>
  <c r="G29" i="14"/>
  <c r="D30" i="14"/>
  <c r="E30" i="14"/>
  <c r="F30" i="14"/>
  <c r="G30" i="14"/>
  <c r="H30" i="14"/>
  <c r="D31" i="14"/>
  <c r="E31" i="14"/>
  <c r="F31" i="14"/>
  <c r="G31" i="14"/>
  <c r="D32" i="14"/>
  <c r="F32" i="14"/>
  <c r="G32" i="14"/>
  <c r="D33" i="14"/>
  <c r="E33" i="14"/>
  <c r="F33" i="14"/>
  <c r="G33" i="14"/>
  <c r="D35" i="14"/>
  <c r="G35" i="14"/>
  <c r="D36" i="14"/>
  <c r="E36" i="14"/>
  <c r="F36" i="14"/>
  <c r="G36" i="14"/>
  <c r="D37" i="14"/>
  <c r="E37" i="14"/>
  <c r="F37" i="14"/>
  <c r="G37" i="14"/>
  <c r="D38" i="14"/>
  <c r="F38" i="14"/>
  <c r="G38" i="14"/>
  <c r="D39" i="14"/>
  <c r="F39" i="14"/>
  <c r="G39" i="14"/>
  <c r="D41" i="14"/>
  <c r="D42" i="14"/>
  <c r="E42" i="14"/>
  <c r="F42" i="14"/>
  <c r="G42" i="14"/>
  <c r="D43" i="14"/>
  <c r="E43" i="14"/>
  <c r="F43" i="14"/>
  <c r="G43" i="14"/>
  <c r="D44" i="14"/>
  <c r="F44" i="14"/>
  <c r="G44" i="14"/>
  <c r="D45" i="14"/>
  <c r="F45" i="14"/>
  <c r="G45" i="14"/>
  <c r="D30" i="5"/>
  <c r="F30" i="5"/>
  <c r="L30" i="5"/>
  <c r="D31" i="5"/>
  <c r="E31" i="5"/>
  <c r="G31" i="5"/>
  <c r="D32" i="5"/>
  <c r="J32" i="5"/>
  <c r="K32" i="5"/>
  <c r="L32" i="5"/>
  <c r="D33" i="5"/>
  <c r="G33" i="5"/>
  <c r="H33" i="5"/>
  <c r="I33" i="5"/>
  <c r="J33" i="5"/>
  <c r="L33" i="5"/>
  <c r="D35" i="5"/>
  <c r="F35" i="5"/>
  <c r="L35" i="5"/>
  <c r="D36" i="5"/>
  <c r="E36" i="5"/>
  <c r="G36" i="5"/>
  <c r="D37" i="5"/>
  <c r="J37" i="5"/>
  <c r="K37" i="5"/>
  <c r="D38" i="5"/>
  <c r="J38" i="5"/>
  <c r="L38" i="5"/>
  <c r="D40" i="5"/>
  <c r="L40" i="5"/>
  <c r="D41" i="5"/>
  <c r="E41" i="5"/>
  <c r="G41" i="5"/>
  <c r="D42" i="5"/>
  <c r="J42" i="5"/>
  <c r="K42" i="5"/>
  <c r="D43" i="5"/>
  <c r="H43" i="5"/>
  <c r="J43" i="5"/>
  <c r="L43" i="5"/>
  <c r="E61" i="5"/>
  <c r="H59" i="5"/>
  <c r="J59" i="5"/>
  <c r="L59" i="5"/>
  <c r="D60" i="5"/>
  <c r="F54" i="5"/>
  <c r="G56" i="5"/>
  <c r="J54" i="5"/>
  <c r="L54" i="5"/>
  <c r="D56" i="5"/>
  <c r="E51" i="5"/>
  <c r="H49" i="5"/>
  <c r="L49" i="5"/>
  <c r="D50" i="5"/>
  <c r="D31" i="54"/>
  <c r="G31" i="54"/>
  <c r="H31" i="54"/>
  <c r="L31" i="54"/>
  <c r="O31" i="54"/>
  <c r="P31" i="54"/>
  <c r="Q31" i="54"/>
  <c r="R31" i="54"/>
  <c r="S31" i="54"/>
  <c r="T31" i="54"/>
  <c r="U31" i="54"/>
  <c r="D32" i="54"/>
  <c r="F32" i="54"/>
  <c r="G32" i="54"/>
  <c r="H32" i="54"/>
  <c r="I32" i="54"/>
  <c r="J32" i="54"/>
  <c r="K32" i="54"/>
  <c r="L32" i="54"/>
  <c r="O32" i="54"/>
  <c r="P32" i="54"/>
  <c r="Q32" i="54"/>
  <c r="R32" i="54"/>
  <c r="S32" i="54"/>
  <c r="T32" i="54"/>
  <c r="U32" i="54"/>
  <c r="D33" i="54"/>
  <c r="F33" i="54"/>
  <c r="G33" i="54"/>
  <c r="H33" i="54"/>
  <c r="I33" i="54"/>
  <c r="J33" i="54"/>
  <c r="K33" i="54"/>
  <c r="L33" i="54"/>
  <c r="O33" i="54"/>
  <c r="P33" i="54"/>
  <c r="Q33" i="54"/>
  <c r="R33" i="54"/>
  <c r="S33" i="54"/>
  <c r="T33" i="54"/>
  <c r="U33" i="54"/>
  <c r="D34" i="54"/>
  <c r="F34" i="54"/>
  <c r="G34" i="54"/>
  <c r="H34" i="54"/>
  <c r="I34" i="54"/>
  <c r="J34" i="54"/>
  <c r="K34" i="54"/>
  <c r="L34" i="54"/>
  <c r="O34" i="54"/>
  <c r="P34" i="54"/>
  <c r="Q34" i="54"/>
  <c r="R34" i="54"/>
  <c r="S34" i="54"/>
  <c r="T34" i="54"/>
  <c r="U34" i="54"/>
  <c r="D35" i="54"/>
  <c r="F35" i="54"/>
  <c r="G35" i="54"/>
  <c r="H35" i="54"/>
  <c r="I35" i="54"/>
  <c r="J35" i="54"/>
  <c r="K35" i="54"/>
  <c r="L35" i="54"/>
  <c r="O35" i="54"/>
  <c r="P35" i="54"/>
  <c r="Q35" i="54"/>
  <c r="R35" i="54"/>
  <c r="S35" i="54"/>
  <c r="T35" i="54"/>
  <c r="U35" i="54"/>
  <c r="D37" i="54"/>
  <c r="G37" i="54"/>
  <c r="L37" i="54"/>
  <c r="P37" i="54"/>
  <c r="U37" i="54"/>
  <c r="D38" i="54"/>
  <c r="F38" i="54"/>
  <c r="G38" i="54"/>
  <c r="H38" i="54"/>
  <c r="I38" i="54"/>
  <c r="J38" i="54"/>
  <c r="K38" i="54"/>
  <c r="L38" i="54"/>
  <c r="O38" i="54"/>
  <c r="P38" i="54"/>
  <c r="Q38" i="54"/>
  <c r="R38" i="54"/>
  <c r="S38" i="54"/>
  <c r="T38" i="54"/>
  <c r="U38" i="54"/>
  <c r="D39" i="54"/>
  <c r="G39" i="54"/>
  <c r="H39" i="54"/>
  <c r="K39" i="54"/>
  <c r="P39" i="54"/>
  <c r="Q39" i="54"/>
  <c r="S39" i="54"/>
  <c r="T39" i="54"/>
  <c r="U39" i="54"/>
  <c r="D40" i="54"/>
  <c r="G40" i="54"/>
  <c r="H40" i="54"/>
  <c r="I40" i="54"/>
  <c r="J40" i="54"/>
  <c r="K40" i="54"/>
  <c r="L40" i="54"/>
  <c r="O40" i="54"/>
  <c r="P40" i="54"/>
  <c r="Q40" i="54"/>
  <c r="R40" i="54"/>
  <c r="S40" i="54"/>
  <c r="U40" i="54"/>
  <c r="D41" i="54"/>
  <c r="F41" i="54"/>
  <c r="G41" i="54"/>
  <c r="H41" i="54"/>
  <c r="I41" i="54"/>
  <c r="J41" i="54"/>
  <c r="K41" i="54"/>
  <c r="L41" i="54"/>
  <c r="O41" i="54"/>
  <c r="P41" i="54"/>
  <c r="Q41" i="54"/>
  <c r="R41" i="54"/>
  <c r="S41" i="54"/>
  <c r="T41" i="54"/>
  <c r="U41" i="54"/>
  <c r="D43" i="54"/>
  <c r="G43" i="54"/>
  <c r="P43" i="54"/>
  <c r="D44" i="54"/>
  <c r="G44" i="54"/>
  <c r="H44" i="54"/>
  <c r="I44" i="54"/>
  <c r="J44" i="54"/>
  <c r="K44" i="54"/>
  <c r="O44" i="54"/>
  <c r="P44" i="54"/>
  <c r="Q44" i="54"/>
  <c r="R44" i="54"/>
  <c r="S44" i="54"/>
  <c r="T44" i="54"/>
  <c r="U44" i="54"/>
  <c r="D45" i="54"/>
  <c r="G45" i="54"/>
  <c r="H45" i="54"/>
  <c r="I45" i="54"/>
  <c r="J45" i="54"/>
  <c r="K45" i="54"/>
  <c r="L45" i="54"/>
  <c r="O45" i="54"/>
  <c r="P45" i="54"/>
  <c r="Q45" i="54"/>
  <c r="R45" i="54"/>
  <c r="S45" i="54"/>
  <c r="T45" i="54"/>
  <c r="U45" i="54"/>
  <c r="D46" i="54"/>
  <c r="F46" i="54"/>
  <c r="G46" i="54"/>
  <c r="I46" i="54"/>
  <c r="J46" i="54"/>
  <c r="L46" i="54"/>
  <c r="O46" i="54"/>
  <c r="P46" i="54"/>
  <c r="R46" i="54"/>
  <c r="U46" i="54"/>
  <c r="D47" i="54"/>
  <c r="F47" i="54"/>
  <c r="G47" i="54"/>
  <c r="H47" i="54"/>
  <c r="I47" i="54"/>
  <c r="J47" i="54"/>
  <c r="K47" i="54"/>
  <c r="L47" i="54"/>
  <c r="O47" i="54"/>
  <c r="P47" i="54"/>
  <c r="R47" i="54"/>
  <c r="S47" i="54"/>
  <c r="T47" i="54"/>
  <c r="U47" i="54"/>
  <c r="F70" i="54"/>
  <c r="G67" i="54"/>
  <c r="H68" i="54"/>
  <c r="I69" i="54"/>
  <c r="K67" i="54"/>
  <c r="L68" i="54"/>
  <c r="O67" i="54"/>
  <c r="P65" i="54"/>
  <c r="R70" i="54"/>
  <c r="T65" i="54"/>
  <c r="H61" i="54"/>
  <c r="I64" i="54"/>
  <c r="L61" i="54"/>
  <c r="P62" i="54"/>
  <c r="Q61" i="54"/>
  <c r="R59" i="54"/>
  <c r="U61" i="54"/>
  <c r="F58" i="54"/>
  <c r="G55" i="54"/>
  <c r="H56" i="54"/>
  <c r="I57" i="54"/>
  <c r="J58" i="54"/>
  <c r="K55" i="54"/>
  <c r="L53" i="54"/>
  <c r="P53" i="54"/>
  <c r="S55" i="54"/>
  <c r="T56" i="54"/>
  <c r="D58" i="14" l="1"/>
  <c r="D60" i="14"/>
  <c r="D56" i="14"/>
  <c r="D57" i="14"/>
  <c r="D59" i="14"/>
  <c r="D61" i="14"/>
  <c r="G52" i="14"/>
  <c r="G54" i="14"/>
  <c r="G51" i="14"/>
  <c r="G53" i="14"/>
  <c r="G55" i="14"/>
  <c r="G50" i="14"/>
  <c r="H56" i="14"/>
  <c r="D64" i="14"/>
  <c r="D66" i="14"/>
  <c r="D62" i="14"/>
  <c r="D63" i="14"/>
  <c r="D65" i="14"/>
  <c r="D67" i="14"/>
  <c r="E65" i="14"/>
  <c r="E62" i="14"/>
  <c r="E64" i="14"/>
  <c r="H50" i="14"/>
  <c r="H52" i="14"/>
  <c r="F65" i="14"/>
  <c r="F67" i="14"/>
  <c r="F62" i="14"/>
  <c r="F64" i="14"/>
  <c r="F66" i="14"/>
  <c r="H62" i="14"/>
  <c r="E59" i="14"/>
  <c r="E56" i="14"/>
  <c r="E58" i="14"/>
  <c r="F51" i="14"/>
  <c r="F53" i="14"/>
  <c r="F55" i="14"/>
  <c r="F54" i="14"/>
  <c r="F50" i="14"/>
  <c r="F52" i="14"/>
  <c r="G34" i="14"/>
  <c r="G58" i="14"/>
  <c r="G60" i="14"/>
  <c r="G57" i="14"/>
  <c r="G59" i="14"/>
  <c r="G61" i="14"/>
  <c r="G56" i="14"/>
  <c r="E53" i="14"/>
  <c r="E55" i="14"/>
  <c r="E50" i="14"/>
  <c r="E52" i="14"/>
  <c r="F59" i="14"/>
  <c r="F61" i="14"/>
  <c r="F56" i="14"/>
  <c r="F58" i="14"/>
  <c r="F60" i="14"/>
  <c r="G64" i="14"/>
  <c r="G66" i="14"/>
  <c r="G65" i="14"/>
  <c r="G67" i="14"/>
  <c r="G62" i="14"/>
  <c r="G32" i="34"/>
  <c r="D32" i="34"/>
  <c r="F32" i="34"/>
  <c r="F45" i="34"/>
  <c r="E52" i="34"/>
  <c r="F55" i="34"/>
  <c r="F52" i="34"/>
  <c r="F51" i="34"/>
  <c r="F58" i="32"/>
  <c r="F60" i="32"/>
  <c r="F56" i="32"/>
  <c r="F59" i="32"/>
  <c r="F61" i="32"/>
  <c r="F62" i="32"/>
  <c r="F64" i="32"/>
  <c r="F66" i="32"/>
  <c r="F65" i="32"/>
  <c r="F67" i="32"/>
  <c r="G52" i="32"/>
  <c r="G54" i="32"/>
  <c r="G50" i="32"/>
  <c r="G51" i="32"/>
  <c r="G53" i="32"/>
  <c r="G55" i="32"/>
  <c r="G63" i="32"/>
  <c r="G65" i="32"/>
  <c r="G67" i="32"/>
  <c r="G62" i="32"/>
  <c r="G64" i="32"/>
  <c r="G66" i="32"/>
  <c r="F51" i="32"/>
  <c r="F53" i="32"/>
  <c r="F55" i="32"/>
  <c r="F50" i="32"/>
  <c r="F52" i="32"/>
  <c r="F54" i="32"/>
  <c r="G56" i="32"/>
  <c r="G58" i="32"/>
  <c r="G60" i="32"/>
  <c r="G57" i="32"/>
  <c r="G59" i="32"/>
  <c r="G61" i="32"/>
  <c r="D56" i="31"/>
  <c r="H34" i="31"/>
  <c r="D50" i="31"/>
  <c r="H28" i="31"/>
  <c r="D62" i="31"/>
  <c r="H40" i="31"/>
  <c r="D53" i="24"/>
  <c r="G28" i="24"/>
  <c r="D52" i="24"/>
  <c r="D51" i="24"/>
  <c r="D55" i="24"/>
  <c r="D54" i="24"/>
  <c r="H28" i="24"/>
  <c r="E54" i="24"/>
  <c r="E50" i="24"/>
  <c r="E53" i="24"/>
  <c r="E52" i="24"/>
  <c r="E28" i="24"/>
  <c r="E55" i="24"/>
  <c r="F60" i="24"/>
  <c r="F34" i="24"/>
  <c r="F59" i="24"/>
  <c r="F56" i="24"/>
  <c r="F58" i="24"/>
  <c r="F61" i="24"/>
  <c r="I64" i="24"/>
  <c r="I63" i="24"/>
  <c r="I67" i="24"/>
  <c r="I66" i="24"/>
  <c r="I65" i="24"/>
  <c r="I62" i="24"/>
  <c r="I40" i="24"/>
  <c r="D58" i="24"/>
  <c r="G34" i="24"/>
  <c r="D57" i="24"/>
  <c r="D61" i="24"/>
  <c r="D60" i="24"/>
  <c r="D34" i="24"/>
  <c r="H34" i="24"/>
  <c r="D59" i="24"/>
  <c r="E56" i="24"/>
  <c r="E61" i="24"/>
  <c r="E60" i="24"/>
  <c r="E34" i="24"/>
  <c r="F65" i="24"/>
  <c r="F62" i="24"/>
  <c r="F64" i="24"/>
  <c r="F67" i="24"/>
  <c r="F40" i="24"/>
  <c r="F66" i="24"/>
  <c r="I54" i="24"/>
  <c r="I53" i="24"/>
  <c r="I50" i="24"/>
  <c r="I52" i="24"/>
  <c r="I28" i="24"/>
  <c r="I51" i="24"/>
  <c r="I55" i="24"/>
  <c r="D63" i="24"/>
  <c r="D67" i="24"/>
  <c r="D40" i="24"/>
  <c r="H40" i="24"/>
  <c r="D66" i="24"/>
  <c r="D65" i="24"/>
  <c r="D64" i="24"/>
  <c r="G40" i="24"/>
  <c r="E40" i="24"/>
  <c r="E67" i="24"/>
  <c r="E66" i="24"/>
  <c r="E65" i="24"/>
  <c r="E62" i="24"/>
  <c r="F51" i="24"/>
  <c r="F55" i="24"/>
  <c r="F54" i="24"/>
  <c r="F53" i="24"/>
  <c r="F50" i="24"/>
  <c r="F52" i="24"/>
  <c r="F28" i="24"/>
  <c r="I59" i="24"/>
  <c r="I56" i="24"/>
  <c r="I58" i="24"/>
  <c r="I57" i="24"/>
  <c r="I61" i="24"/>
  <c r="I60" i="24"/>
  <c r="I34" i="24"/>
  <c r="D51" i="19"/>
  <c r="F28" i="19"/>
  <c r="E63" i="19"/>
  <c r="E40" i="19"/>
  <c r="G50" i="19"/>
  <c r="G28" i="19"/>
  <c r="E50" i="19"/>
  <c r="E28" i="19"/>
  <c r="D63" i="19"/>
  <c r="D40" i="19"/>
  <c r="F40" i="19"/>
  <c r="E56" i="19"/>
  <c r="E34" i="19"/>
  <c r="D57" i="19"/>
  <c r="D34" i="19"/>
  <c r="F34" i="19"/>
  <c r="D28" i="19"/>
  <c r="E54" i="19"/>
  <c r="E66" i="19"/>
  <c r="D34" i="14"/>
  <c r="H34" i="14"/>
  <c r="E34" i="14"/>
  <c r="I28" i="14"/>
  <c r="G57" i="39"/>
  <c r="G61" i="39"/>
  <c r="H67" i="39"/>
  <c r="N42" i="54"/>
  <c r="E42" i="54"/>
  <c r="D55" i="54"/>
  <c r="E30" i="54"/>
  <c r="N30" i="54"/>
  <c r="D59" i="54"/>
  <c r="N36" i="54"/>
  <c r="G55" i="39"/>
  <c r="G51" i="39"/>
  <c r="H62" i="39"/>
  <c r="G64" i="39"/>
  <c r="G54" i="39"/>
  <c r="E58" i="38"/>
  <c r="E54" i="38"/>
  <c r="G62" i="38"/>
  <c r="G55" i="38"/>
  <c r="G65" i="38"/>
  <c r="G68" i="38"/>
  <c r="G53" i="38"/>
  <c r="G56" i="38"/>
  <c r="E55" i="38"/>
  <c r="I64" i="38"/>
  <c r="G63" i="38"/>
  <c r="G69" i="38"/>
  <c r="I58" i="38"/>
  <c r="G57" i="38"/>
  <c r="G64" i="38"/>
  <c r="E63" i="38"/>
  <c r="G70" i="38"/>
  <c r="E69" i="38"/>
  <c r="G58" i="38"/>
  <c r="E57" i="38"/>
  <c r="E64" i="38"/>
  <c r="G61" i="38"/>
  <c r="E60" i="38"/>
  <c r="E70" i="38"/>
  <c r="E36" i="35"/>
  <c r="E49" i="35"/>
  <c r="E47" i="35"/>
  <c r="E54" i="35"/>
  <c r="E52" i="35"/>
  <c r="E59" i="35"/>
  <c r="E57" i="35"/>
  <c r="E31" i="35"/>
  <c r="E48" i="35"/>
  <c r="E46" i="35"/>
  <c r="E53" i="35"/>
  <c r="E51" i="35"/>
  <c r="E58" i="35"/>
  <c r="E56" i="35"/>
  <c r="H45" i="34"/>
  <c r="F59" i="34"/>
  <c r="E45" i="34"/>
  <c r="F53" i="34"/>
  <c r="F47" i="34"/>
  <c r="F49" i="34"/>
  <c r="F57" i="34"/>
  <c r="H55" i="34"/>
  <c r="E55" i="34"/>
  <c r="H49" i="34"/>
  <c r="E49" i="34"/>
  <c r="H47" i="34"/>
  <c r="E47" i="34"/>
  <c r="F50" i="34"/>
  <c r="E53" i="34"/>
  <c r="H59" i="34"/>
  <c r="E59" i="34"/>
  <c r="E57" i="34"/>
  <c r="F48" i="34"/>
  <c r="F46" i="34"/>
  <c r="H50" i="34"/>
  <c r="E50" i="34"/>
  <c r="F54" i="34"/>
  <c r="F58" i="34"/>
  <c r="H48" i="34"/>
  <c r="E48" i="34"/>
  <c r="H54" i="34"/>
  <c r="E54" i="34"/>
  <c r="E58" i="34"/>
  <c r="D66" i="27"/>
  <c r="E55" i="27"/>
  <c r="E51" i="27"/>
  <c r="E56" i="27"/>
  <c r="D62" i="27"/>
  <c r="D56" i="24"/>
  <c r="D28" i="24"/>
  <c r="E61" i="19"/>
  <c r="E57" i="19"/>
  <c r="D50" i="19"/>
  <c r="E55" i="19"/>
  <c r="E51" i="19"/>
  <c r="E58" i="19"/>
  <c r="D62" i="19"/>
  <c r="E67" i="19"/>
  <c r="E52" i="19"/>
  <c r="E59" i="19"/>
  <c r="E64" i="19"/>
  <c r="E53" i="19"/>
  <c r="E60" i="19"/>
  <c r="E65" i="19"/>
  <c r="G40" i="14"/>
  <c r="F40" i="14"/>
  <c r="E40" i="14"/>
  <c r="D28" i="14"/>
  <c r="G28" i="14"/>
  <c r="D40" i="14"/>
  <c r="F34" i="14"/>
  <c r="H40" i="14"/>
  <c r="F28" i="14"/>
  <c r="H28" i="14"/>
  <c r="E28" i="14"/>
  <c r="D50" i="14"/>
  <c r="G58" i="39"/>
  <c r="G34" i="39"/>
  <c r="H50" i="39"/>
  <c r="G52" i="39"/>
  <c r="G59" i="39"/>
  <c r="G53" i="39"/>
  <c r="G60" i="39"/>
  <c r="G66" i="39"/>
  <c r="D31" i="38"/>
  <c r="F31" i="38"/>
  <c r="I43" i="38"/>
  <c r="E43" i="38"/>
  <c r="I37" i="38"/>
  <c r="E37" i="38"/>
  <c r="D53" i="38"/>
  <c r="F53" i="38"/>
  <c r="D59" i="38"/>
  <c r="F59" i="38"/>
  <c r="D65" i="38"/>
  <c r="F65" i="38"/>
  <c r="I31" i="38"/>
  <c r="E31" i="38"/>
  <c r="H43" i="38"/>
  <c r="D43" i="38"/>
  <c r="H37" i="38"/>
  <c r="D37" i="38"/>
  <c r="F58" i="38"/>
  <c r="H57" i="38"/>
  <c r="D57" i="38"/>
  <c r="F56" i="38"/>
  <c r="H55" i="38"/>
  <c r="D55" i="38"/>
  <c r="F54" i="38"/>
  <c r="F64" i="38"/>
  <c r="D63" i="38"/>
  <c r="F62" i="38"/>
  <c r="H61" i="38"/>
  <c r="D61" i="38"/>
  <c r="F60" i="38"/>
  <c r="F70" i="38"/>
  <c r="D69" i="38"/>
  <c r="F68" i="38"/>
  <c r="H67" i="38"/>
  <c r="D67" i="38"/>
  <c r="F66" i="38"/>
  <c r="H31" i="38"/>
  <c r="G43" i="38"/>
  <c r="G37" i="38"/>
  <c r="H53" i="38"/>
  <c r="H59" i="38"/>
  <c r="H65" i="38"/>
  <c r="G31" i="38"/>
  <c r="F43" i="38"/>
  <c r="F37" i="38"/>
  <c r="H58" i="38"/>
  <c r="D58" i="38"/>
  <c r="F57" i="38"/>
  <c r="H56" i="38"/>
  <c r="D56" i="38"/>
  <c r="D64" i="38"/>
  <c r="F63" i="38"/>
  <c r="H62" i="38"/>
  <c r="D62" i="38"/>
  <c r="H70" i="38"/>
  <c r="D70" i="38"/>
  <c r="F69" i="38"/>
  <c r="H68" i="38"/>
  <c r="D68" i="38"/>
  <c r="Q30" i="54"/>
  <c r="F26" i="35"/>
  <c r="F45" i="35"/>
  <c r="F50" i="35"/>
  <c r="F55" i="35"/>
  <c r="E26" i="35"/>
  <c r="D26" i="35"/>
  <c r="G36" i="35"/>
  <c r="G31" i="35"/>
  <c r="G47" i="35"/>
  <c r="G26" i="35"/>
  <c r="F36" i="35"/>
  <c r="F31" i="35"/>
  <c r="F49" i="35"/>
  <c r="F48" i="35"/>
  <c r="F47" i="35"/>
  <c r="F54" i="35"/>
  <c r="F53" i="35"/>
  <c r="F52" i="35"/>
  <c r="F59" i="35"/>
  <c r="F58" i="35"/>
  <c r="F57" i="35"/>
  <c r="D56" i="32"/>
  <c r="D28" i="32"/>
  <c r="D50" i="32"/>
  <c r="D62" i="32"/>
  <c r="E40" i="31"/>
  <c r="E55" i="31"/>
  <c r="E53" i="31"/>
  <c r="E51" i="31"/>
  <c r="E60" i="31"/>
  <c r="E58" i="31"/>
  <c r="E67" i="31"/>
  <c r="E65" i="31"/>
  <c r="E34" i="31"/>
  <c r="E54" i="31"/>
  <c r="E52" i="31"/>
  <c r="E61" i="31"/>
  <c r="E59" i="31"/>
  <c r="E57" i="31"/>
  <c r="E66" i="31"/>
  <c r="E64" i="31"/>
  <c r="F28" i="31"/>
  <c r="F56" i="31"/>
  <c r="E28" i="31"/>
  <c r="D40" i="31"/>
  <c r="D34" i="31"/>
  <c r="D55" i="31"/>
  <c r="D54" i="31"/>
  <c r="D53" i="31"/>
  <c r="D52" i="31"/>
  <c r="D51" i="31"/>
  <c r="D61" i="31"/>
  <c r="D60" i="31"/>
  <c r="D59" i="31"/>
  <c r="D58" i="31"/>
  <c r="D57" i="31"/>
  <c r="D67" i="31"/>
  <c r="D66" i="31"/>
  <c r="D65" i="31"/>
  <c r="D64" i="31"/>
  <c r="D63" i="31"/>
  <c r="F50" i="31"/>
  <c r="D28" i="31"/>
  <c r="I40" i="31"/>
  <c r="G40" i="31"/>
  <c r="I34" i="31"/>
  <c r="G34" i="31"/>
  <c r="I55" i="31"/>
  <c r="G55" i="31"/>
  <c r="I54" i="31"/>
  <c r="G54" i="31"/>
  <c r="I53" i="31"/>
  <c r="G53" i="31"/>
  <c r="I52" i="31"/>
  <c r="G52" i="31"/>
  <c r="G51" i="31"/>
  <c r="G61" i="31"/>
  <c r="I60" i="31"/>
  <c r="G60" i="31"/>
  <c r="G59" i="31"/>
  <c r="I58" i="31"/>
  <c r="G58" i="31"/>
  <c r="G57" i="31"/>
  <c r="G67" i="31"/>
  <c r="G66" i="31"/>
  <c r="G65" i="31"/>
  <c r="I64" i="31"/>
  <c r="G64" i="31"/>
  <c r="F62" i="31"/>
  <c r="I28" i="31"/>
  <c r="G28" i="31"/>
  <c r="F40" i="31"/>
  <c r="F34" i="31"/>
  <c r="F55" i="31"/>
  <c r="F54" i="31"/>
  <c r="F53" i="31"/>
  <c r="F52" i="31"/>
  <c r="F61" i="31"/>
  <c r="F60" i="31"/>
  <c r="F59" i="31"/>
  <c r="F58" i="31"/>
  <c r="F67" i="31"/>
  <c r="F66" i="31"/>
  <c r="F65" i="31"/>
  <c r="F64" i="31"/>
  <c r="F40" i="27"/>
  <c r="D34" i="27"/>
  <c r="E59" i="27"/>
  <c r="F64" i="27"/>
  <c r="F52" i="27"/>
  <c r="D58" i="27"/>
  <c r="E28" i="27"/>
  <c r="D50" i="27"/>
  <c r="E40" i="27"/>
  <c r="F50" i="27"/>
  <c r="D55" i="27"/>
  <c r="F53" i="27"/>
  <c r="E52" i="27"/>
  <c r="D51" i="27"/>
  <c r="F61" i="27"/>
  <c r="E60" i="27"/>
  <c r="D59" i="27"/>
  <c r="F57" i="27"/>
  <c r="F62" i="27"/>
  <c r="D67" i="27"/>
  <c r="F65" i="27"/>
  <c r="E64" i="27"/>
  <c r="D63" i="27"/>
  <c r="D54" i="27"/>
  <c r="F60" i="27"/>
  <c r="D28" i="27"/>
  <c r="D40" i="27"/>
  <c r="F34" i="27"/>
  <c r="E50" i="27"/>
  <c r="F54" i="27"/>
  <c r="E53" i="27"/>
  <c r="D52" i="27"/>
  <c r="D56" i="27"/>
  <c r="E61" i="27"/>
  <c r="D60" i="27"/>
  <c r="F58" i="27"/>
  <c r="E57" i="27"/>
  <c r="E62" i="27"/>
  <c r="F66" i="27"/>
  <c r="E65" i="27"/>
  <c r="D64" i="27"/>
  <c r="E67" i="27"/>
  <c r="F28" i="27"/>
  <c r="E34" i="27"/>
  <c r="F55" i="27"/>
  <c r="F56" i="27"/>
  <c r="D61" i="27"/>
  <c r="F67" i="27"/>
  <c r="D50" i="24"/>
  <c r="D62" i="24"/>
  <c r="D60" i="23"/>
  <c r="D61" i="23"/>
  <c r="F52" i="23"/>
  <c r="D54" i="23"/>
  <c r="D67" i="23"/>
  <c r="I66" i="23"/>
  <c r="D41" i="23"/>
  <c r="I54" i="23"/>
  <c r="I35" i="23"/>
  <c r="D57" i="23"/>
  <c r="D53" i="23"/>
  <c r="D69" i="23"/>
  <c r="D55" i="23"/>
  <c r="F29" i="23"/>
  <c r="I41" i="23"/>
  <c r="D35" i="23"/>
  <c r="D56" i="23"/>
  <c r="I55" i="23"/>
  <c r="I60" i="23"/>
  <c r="F64" i="23"/>
  <c r="F58" i="23"/>
  <c r="D29" i="23"/>
  <c r="I29" i="23"/>
  <c r="F41" i="23"/>
  <c r="F35" i="23"/>
  <c r="D52" i="23"/>
  <c r="E56" i="23"/>
  <c r="F55" i="23"/>
  <c r="E54" i="23"/>
  <c r="F61" i="23"/>
  <c r="E60" i="23"/>
  <c r="D64" i="23"/>
  <c r="I64" i="23"/>
  <c r="E68" i="23"/>
  <c r="F67" i="23"/>
  <c r="E66" i="23"/>
  <c r="E29" i="23"/>
  <c r="E52" i="23"/>
  <c r="E58" i="23"/>
  <c r="E64" i="23"/>
  <c r="D68" i="23"/>
  <c r="I67" i="23"/>
  <c r="E41" i="23"/>
  <c r="E35" i="23"/>
  <c r="E57" i="23"/>
  <c r="E55" i="23"/>
  <c r="E61" i="23"/>
  <c r="E67" i="23"/>
  <c r="D56" i="19"/>
  <c r="D54" i="19"/>
  <c r="D52" i="19"/>
  <c r="D60" i="19"/>
  <c r="D58" i="19"/>
  <c r="E62" i="19"/>
  <c r="D66" i="19"/>
  <c r="D64" i="19"/>
  <c r="D55" i="19"/>
  <c r="D53" i="19"/>
  <c r="D61" i="19"/>
  <c r="D59" i="19"/>
  <c r="D67" i="19"/>
  <c r="D65" i="19"/>
  <c r="H28" i="39"/>
  <c r="G40" i="39"/>
  <c r="H56" i="39"/>
  <c r="D66" i="39"/>
  <c r="F65" i="39"/>
  <c r="G28" i="39"/>
  <c r="F40" i="39"/>
  <c r="F34" i="39"/>
  <c r="H55" i="39"/>
  <c r="D55" i="39"/>
  <c r="F54" i="39"/>
  <c r="H53" i="39"/>
  <c r="D53" i="39"/>
  <c r="F52" i="39"/>
  <c r="D51" i="39"/>
  <c r="H61" i="39"/>
  <c r="D61" i="39"/>
  <c r="F60" i="39"/>
  <c r="H59" i="39"/>
  <c r="D59" i="39"/>
  <c r="F58" i="39"/>
  <c r="D57" i="39"/>
  <c r="G62" i="39"/>
  <c r="G67" i="39"/>
  <c r="H66" i="39"/>
  <c r="D65" i="39"/>
  <c r="F64" i="39"/>
  <c r="G63" i="39"/>
  <c r="D28" i="39"/>
  <c r="F28" i="39"/>
  <c r="D50" i="39"/>
  <c r="F50" i="39"/>
  <c r="D56" i="39"/>
  <c r="F56" i="39"/>
  <c r="D62" i="39"/>
  <c r="F62" i="39"/>
  <c r="F67" i="39"/>
  <c r="H65" i="39"/>
  <c r="D64" i="39"/>
  <c r="H40" i="39"/>
  <c r="D40" i="39"/>
  <c r="H34" i="39"/>
  <c r="D34" i="39"/>
  <c r="F55" i="39"/>
  <c r="H54" i="39"/>
  <c r="D54" i="39"/>
  <c r="F53" i="39"/>
  <c r="F61" i="39"/>
  <c r="H60" i="39"/>
  <c r="D60" i="39"/>
  <c r="F59" i="39"/>
  <c r="D67" i="39"/>
  <c r="T36" i="54"/>
  <c r="R64" i="54"/>
  <c r="H65" i="54"/>
  <c r="P68" i="54"/>
  <c r="D30" i="54"/>
  <c r="P36" i="54"/>
  <c r="S36" i="54"/>
  <c r="O36" i="54"/>
  <c r="U56" i="54"/>
  <c r="U53" i="54"/>
  <c r="U55" i="54"/>
  <c r="U54" i="54"/>
  <c r="U58" i="54"/>
  <c r="K63" i="54"/>
  <c r="K64" i="54"/>
  <c r="K59" i="54"/>
  <c r="K61" i="54"/>
  <c r="T55" i="54"/>
  <c r="T58" i="54"/>
  <c r="T57" i="54"/>
  <c r="P55" i="54"/>
  <c r="P54" i="54"/>
  <c r="P58" i="54"/>
  <c r="P57" i="54"/>
  <c r="L55" i="54"/>
  <c r="L54" i="54"/>
  <c r="L58" i="54"/>
  <c r="L57" i="54"/>
  <c r="H55" i="54"/>
  <c r="H54" i="54"/>
  <c r="H58" i="54"/>
  <c r="H57" i="54"/>
  <c r="R61" i="54"/>
  <c r="R63" i="54"/>
  <c r="J64" i="54"/>
  <c r="J59" i="54"/>
  <c r="J36" i="54"/>
  <c r="J61" i="54"/>
  <c r="F64" i="54"/>
  <c r="F59" i="54"/>
  <c r="F36" i="54"/>
  <c r="F61" i="54"/>
  <c r="U68" i="54"/>
  <c r="U65" i="54"/>
  <c r="U67" i="54"/>
  <c r="U70" i="54"/>
  <c r="Q68" i="54"/>
  <c r="Q65" i="54"/>
  <c r="Q67" i="54"/>
  <c r="I68" i="54"/>
  <c r="I65" i="54"/>
  <c r="I67" i="54"/>
  <c r="I70" i="54"/>
  <c r="T30" i="54"/>
  <c r="P30" i="54"/>
  <c r="L30" i="54"/>
  <c r="H30" i="54"/>
  <c r="U42" i="54"/>
  <c r="Q42" i="54"/>
  <c r="I42" i="54"/>
  <c r="I36" i="54"/>
  <c r="H53" i="54"/>
  <c r="P56" i="54"/>
  <c r="I59" i="54"/>
  <c r="J63" i="54"/>
  <c r="K62" i="54"/>
  <c r="U69" i="54"/>
  <c r="Q56" i="54"/>
  <c r="Q53" i="54"/>
  <c r="Q55" i="54"/>
  <c r="Q58" i="54"/>
  <c r="S64" i="54"/>
  <c r="S59" i="54"/>
  <c r="S61" i="54"/>
  <c r="S62" i="54"/>
  <c r="G63" i="54"/>
  <c r="G60" i="54"/>
  <c r="G64" i="54"/>
  <c r="G59" i="54"/>
  <c r="G36" i="54"/>
  <c r="G61" i="54"/>
  <c r="J69" i="54"/>
  <c r="J68" i="54"/>
  <c r="J65" i="54"/>
  <c r="J67" i="54"/>
  <c r="U30" i="54"/>
  <c r="I30" i="54"/>
  <c r="J42" i="54"/>
  <c r="Q57" i="54"/>
  <c r="D54" i="54"/>
  <c r="D58" i="54"/>
  <c r="D57" i="54"/>
  <c r="D53" i="54"/>
  <c r="D56" i="54"/>
  <c r="S58" i="54"/>
  <c r="S57" i="54"/>
  <c r="S56" i="54"/>
  <c r="S53" i="54"/>
  <c r="O58" i="54"/>
  <c r="O57" i="54"/>
  <c r="O56" i="54"/>
  <c r="O53" i="54"/>
  <c r="K58" i="54"/>
  <c r="K57" i="54"/>
  <c r="K56" i="54"/>
  <c r="K53" i="54"/>
  <c r="G54" i="54"/>
  <c r="G58" i="54"/>
  <c r="G57" i="54"/>
  <c r="G56" i="54"/>
  <c r="G53" i="54"/>
  <c r="U62" i="54"/>
  <c r="U63" i="54"/>
  <c r="U60" i="54"/>
  <c r="U64" i="54"/>
  <c r="U59" i="54"/>
  <c r="Q62" i="54"/>
  <c r="Q63" i="54"/>
  <c r="Q64" i="54"/>
  <c r="Q59" i="54"/>
  <c r="I61" i="54"/>
  <c r="I63" i="54"/>
  <c r="T67" i="54"/>
  <c r="T70" i="54"/>
  <c r="P67" i="54"/>
  <c r="P66" i="54"/>
  <c r="P70" i="54"/>
  <c r="P69" i="54"/>
  <c r="L70" i="54"/>
  <c r="L69" i="54"/>
  <c r="H67" i="54"/>
  <c r="H70" i="54"/>
  <c r="S30" i="54"/>
  <c r="O30" i="54"/>
  <c r="K30" i="54"/>
  <c r="G30" i="54"/>
  <c r="T42" i="54"/>
  <c r="P42" i="54"/>
  <c r="L42" i="54"/>
  <c r="H42" i="54"/>
  <c r="R36" i="54"/>
  <c r="T53" i="54"/>
  <c r="L56" i="54"/>
  <c r="O55" i="54"/>
  <c r="G62" i="54"/>
  <c r="L65" i="54"/>
  <c r="T68" i="54"/>
  <c r="I56" i="54"/>
  <c r="I53" i="54"/>
  <c r="I55" i="54"/>
  <c r="I58" i="54"/>
  <c r="O64" i="54"/>
  <c r="O59" i="54"/>
  <c r="O61" i="54"/>
  <c r="D66" i="54"/>
  <c r="D70" i="54"/>
  <c r="D69" i="54"/>
  <c r="D65" i="54"/>
  <c r="D68" i="54"/>
  <c r="R69" i="54"/>
  <c r="R68" i="54"/>
  <c r="R65" i="54"/>
  <c r="R67" i="54"/>
  <c r="F69" i="54"/>
  <c r="F65" i="54"/>
  <c r="R42" i="54"/>
  <c r="F42" i="54"/>
  <c r="K36" i="54"/>
  <c r="O63" i="54"/>
  <c r="D62" i="54"/>
  <c r="D63" i="54"/>
  <c r="D36" i="54"/>
  <c r="D60" i="54"/>
  <c r="D64" i="54"/>
  <c r="R57" i="54"/>
  <c r="R56" i="54"/>
  <c r="R53" i="54"/>
  <c r="R55" i="54"/>
  <c r="J57" i="54"/>
  <c r="J56" i="54"/>
  <c r="J53" i="54"/>
  <c r="J55" i="54"/>
  <c r="F57" i="54"/>
  <c r="F56" i="54"/>
  <c r="F53" i="54"/>
  <c r="F55" i="54"/>
  <c r="T64" i="54"/>
  <c r="T59" i="54"/>
  <c r="T61" i="54"/>
  <c r="P63" i="54"/>
  <c r="P60" i="54"/>
  <c r="P64" i="54"/>
  <c r="P59" i="54"/>
  <c r="P61" i="54"/>
  <c r="L63" i="54"/>
  <c r="L60" i="54"/>
  <c r="L64" i="54"/>
  <c r="L59" i="54"/>
  <c r="L36" i="54"/>
  <c r="H62" i="54"/>
  <c r="H63" i="54"/>
  <c r="H64" i="54"/>
  <c r="H59" i="54"/>
  <c r="H36" i="54"/>
  <c r="S70" i="54"/>
  <c r="S68" i="54"/>
  <c r="S65" i="54"/>
  <c r="O70" i="54"/>
  <c r="O69" i="54"/>
  <c r="O68" i="54"/>
  <c r="O65" i="54"/>
  <c r="K70" i="54"/>
  <c r="K68" i="54"/>
  <c r="K65" i="54"/>
  <c r="G66" i="54"/>
  <c r="G70" i="54"/>
  <c r="G69" i="54"/>
  <c r="G68" i="54"/>
  <c r="G65" i="54"/>
  <c r="R30" i="54"/>
  <c r="J30" i="54"/>
  <c r="F30" i="54"/>
  <c r="S42" i="54"/>
  <c r="O42" i="54"/>
  <c r="K42" i="54"/>
  <c r="G42" i="54"/>
  <c r="D42" i="54"/>
  <c r="U36" i="54"/>
  <c r="Q36" i="54"/>
  <c r="R58" i="54"/>
  <c r="U57" i="54"/>
  <c r="S63" i="54"/>
  <c r="T62" i="54"/>
  <c r="D61" i="54"/>
  <c r="J70" i="54"/>
  <c r="S67" i="54"/>
  <c r="D67" i="54"/>
  <c r="D30" i="40"/>
  <c r="D53" i="40"/>
  <c r="D59" i="40"/>
  <c r="D65" i="40"/>
  <c r="F42" i="40"/>
  <c r="F36" i="40"/>
  <c r="F58" i="40"/>
  <c r="F57" i="40"/>
  <c r="F56" i="40"/>
  <c r="F55" i="40"/>
  <c r="F54" i="40"/>
  <c r="F64" i="40"/>
  <c r="F63" i="40"/>
  <c r="F62" i="40"/>
  <c r="F61" i="40"/>
  <c r="F60" i="40"/>
  <c r="F70" i="40"/>
  <c r="F69" i="40"/>
  <c r="F68" i="40"/>
  <c r="F67" i="40"/>
  <c r="F66" i="40"/>
  <c r="F30" i="40"/>
  <c r="E42" i="40"/>
  <c r="E36" i="40"/>
  <c r="E58" i="40"/>
  <c r="E57" i="40"/>
  <c r="E56" i="40"/>
  <c r="E55" i="40"/>
  <c r="E54" i="40"/>
  <c r="E63" i="40"/>
  <c r="E62" i="40"/>
  <c r="E61" i="40"/>
  <c r="E70" i="40"/>
  <c r="E68" i="40"/>
  <c r="E67" i="40"/>
  <c r="E30" i="40"/>
  <c r="D42" i="40"/>
  <c r="D36" i="40"/>
  <c r="D58" i="40"/>
  <c r="D57" i="40"/>
  <c r="D56" i="40"/>
  <c r="D55" i="40"/>
  <c r="D64" i="40"/>
  <c r="D63" i="40"/>
  <c r="D62" i="40"/>
  <c r="D61" i="40"/>
  <c r="D70" i="40"/>
  <c r="D69" i="40"/>
  <c r="D68" i="40"/>
  <c r="D67" i="40"/>
  <c r="D51" i="5"/>
  <c r="D29" i="5"/>
  <c r="J58" i="5"/>
  <c r="F55" i="5"/>
  <c r="D61" i="5"/>
  <c r="E29" i="5"/>
  <c r="J57" i="5"/>
  <c r="J29" i="5"/>
  <c r="F29" i="5"/>
  <c r="L29" i="5"/>
  <c r="E39" i="5"/>
  <c r="D53" i="5"/>
  <c r="L50" i="5"/>
  <c r="F50" i="5"/>
  <c r="D63" i="5"/>
  <c r="L60" i="5"/>
  <c r="I29" i="5"/>
  <c r="J39" i="5"/>
  <c r="L53" i="5"/>
  <c r="L52" i="5"/>
  <c r="L63" i="5"/>
  <c r="H29" i="5"/>
  <c r="H53" i="5"/>
  <c r="J52" i="5"/>
  <c r="K57" i="5"/>
  <c r="L55" i="5"/>
  <c r="H63" i="5"/>
  <c r="J62" i="5"/>
  <c r="H34" i="5"/>
  <c r="K49" i="5"/>
  <c r="E54" i="5"/>
  <c r="K59" i="5"/>
  <c r="G34" i="5"/>
  <c r="F49" i="5"/>
  <c r="G53" i="5"/>
  <c r="H54" i="5"/>
  <c r="D55" i="5"/>
  <c r="H39" i="5"/>
  <c r="F34" i="5"/>
  <c r="D49" i="5"/>
  <c r="I49" i="5"/>
  <c r="E49" i="5"/>
  <c r="J53" i="5"/>
  <c r="K54" i="5"/>
  <c r="G54" i="5"/>
  <c r="L58" i="5"/>
  <c r="D59" i="5"/>
  <c r="E59" i="5"/>
  <c r="J63" i="5"/>
  <c r="L34" i="5"/>
  <c r="G49" i="5"/>
  <c r="D54" i="5"/>
  <c r="G59" i="5"/>
  <c r="K34" i="5"/>
  <c r="D34" i="5"/>
  <c r="J49" i="5"/>
  <c r="G51" i="5"/>
  <c r="D57" i="5"/>
  <c r="E56" i="5"/>
  <c r="G61" i="5"/>
  <c r="K29" i="5"/>
  <c r="G29" i="5"/>
  <c r="L39" i="5"/>
  <c r="J34" i="5"/>
  <c r="K39" i="5"/>
  <c r="G39" i="5"/>
  <c r="D39" i="5"/>
  <c r="E34" i="5"/>
  <c r="I53" i="5"/>
  <c r="K52" i="5"/>
  <c r="D52" i="5"/>
  <c r="D58" i="5"/>
  <c r="K62" i="5"/>
  <c r="D62" i="5"/>
  <c r="E38" i="34" l="1"/>
  <c r="F38" i="34"/>
  <c r="D38" i="34"/>
  <c r="G38" i="34"/>
  <c r="G33" i="34"/>
  <c r="F33" i="34"/>
  <c r="D33" i="34"/>
  <c r="E33" i="34"/>
  <c r="F27" i="34"/>
  <c r="D27" i="34"/>
  <c r="G27" i="34"/>
  <c r="D37" i="34"/>
  <c r="E30" i="34"/>
  <c r="F30" i="34"/>
  <c r="D30" i="34"/>
  <c r="G30" i="34"/>
  <c r="E40" i="34"/>
  <c r="D40" i="34"/>
  <c r="F40" i="34"/>
  <c r="G40" i="34"/>
  <c r="G35" i="34"/>
  <c r="D35" i="34"/>
  <c r="E35" i="34"/>
  <c r="F35" i="34"/>
  <c r="E29" i="34"/>
  <c r="D29" i="34"/>
  <c r="F29" i="34"/>
  <c r="G29" i="34"/>
  <c r="E39" i="34"/>
  <c r="F39" i="34"/>
  <c r="G39" i="34"/>
  <c r="D39" i="34"/>
  <c r="G34" i="34"/>
  <c r="D34" i="34"/>
  <c r="F34" i="34"/>
  <c r="E34" i="34"/>
  <c r="E28" i="34"/>
  <c r="F28" i="34"/>
  <c r="G28" i="34"/>
  <c r="D28" i="34"/>
  <c r="H29" i="34"/>
  <c r="H33" i="34"/>
  <c r="H30" i="34"/>
  <c r="H40" i="34"/>
  <c r="H35" i="34"/>
  <c r="H28" i="34"/>
  <c r="D54" i="34" l="1"/>
  <c r="G31" i="34"/>
  <c r="D31" i="34"/>
  <c r="E31" i="34"/>
  <c r="F31" i="34"/>
  <c r="D58" i="34"/>
  <c r="D36" i="34"/>
  <c r="G36" i="34"/>
  <c r="F36" i="34"/>
  <c r="E36" i="34"/>
  <c r="D47" i="34"/>
  <c r="G26" i="34"/>
  <c r="F26" i="34"/>
  <c r="E26" i="34"/>
  <c r="D59" i="34"/>
  <c r="D52" i="34"/>
  <c r="D48" i="34"/>
  <c r="D53" i="34"/>
  <c r="D55" i="34"/>
  <c r="H36" i="34"/>
  <c r="D45" i="34"/>
  <c r="D26" i="34"/>
  <c r="H26" i="34"/>
  <c r="D50" i="34"/>
  <c r="H31" i="34"/>
  <c r="D51" i="34"/>
  <c r="D57" i="34"/>
  <c r="D56" i="34"/>
  <c r="D49" i="34"/>
  <c r="D46" i="34"/>
</calcChain>
</file>

<file path=xl/sharedStrings.xml><?xml version="1.0" encoding="utf-8"?>
<sst xmlns="http://schemas.openxmlformats.org/spreadsheetml/2006/main" count="2987" uniqueCount="241">
  <si>
    <t>Ambos sexos</t>
  </si>
  <si>
    <t>Hombres</t>
  </si>
  <si>
    <t>Mujeres</t>
  </si>
  <si>
    <t>Total</t>
  </si>
  <si>
    <t>No consta</t>
  </si>
  <si>
    <t>Educación Secundaria de personas adultas</t>
  </si>
  <si>
    <t>Programa de Cualificación Profesional Inicial / Otros Programas Formativos</t>
  </si>
  <si>
    <t>Bachillerato</t>
  </si>
  <si>
    <t>Enseñanzas universitarias</t>
  </si>
  <si>
    <t>No matriculados en el sistema educativo</t>
  </si>
  <si>
    <t>Total trabajando</t>
  </si>
  <si>
    <t>En el extranjero</t>
  </si>
  <si>
    <t>En prácticas, formación o becario</t>
  </si>
  <si>
    <t>Asalariado con contrato permanente</t>
  </si>
  <si>
    <t>Asalariado con contrato temporal</t>
  </si>
  <si>
    <t>Trabajador independiente o empresario sin asalariados</t>
  </si>
  <si>
    <t>Ayuda familiar</t>
  </si>
  <si>
    <t>A tiempo completo</t>
  </si>
  <si>
    <t>A tiempo parcial</t>
  </si>
  <si>
    <t>Menos de 700 euros</t>
  </si>
  <si>
    <t>De 700 a 999 euros</t>
  </si>
  <si>
    <t>De 1.000 a 1.499 euros</t>
  </si>
  <si>
    <t>Menos de tres meses</t>
  </si>
  <si>
    <t>NO HA BUSCADO EMPLEO</t>
  </si>
  <si>
    <t>Total han trabajado alguna vez</t>
  </si>
  <si>
    <t>Muy satisfecho</t>
  </si>
  <si>
    <t>Bastante satisfecho</t>
  </si>
  <si>
    <t>No conoce otros idiomas</t>
  </si>
  <si>
    <t>Un idioma</t>
  </si>
  <si>
    <t>Dos idiomas</t>
  </si>
  <si>
    <t>Tres o más idiomas</t>
  </si>
  <si>
    <t>ESO</t>
  </si>
  <si>
    <t>CFGM</t>
  </si>
  <si>
    <t>CFGS</t>
  </si>
  <si>
    <t>Abandono ESO</t>
  </si>
  <si>
    <t>Encuesta de Transición Educativa - Formativa e Inserción Laboral, 2019</t>
  </si>
  <si>
    <t>Índice</t>
  </si>
  <si>
    <t>CFGM / Enseñanzas profesionales de Música y Danza</t>
  </si>
  <si>
    <t>Curso de acceso a CFGS</t>
  </si>
  <si>
    <t>CFGS / Enseñanzas artísticas superiores</t>
  </si>
  <si>
    <t>FP Básica</t>
  </si>
  <si>
    <t>Bachiller</t>
  </si>
  <si>
    <t>NS/NC</t>
  </si>
  <si>
    <t>Educación primaria completa</t>
  </si>
  <si>
    <t xml:space="preserve">Estudios de Bachillerato </t>
  </si>
  <si>
    <t>GM o equivalentes</t>
  </si>
  <si>
    <t>GS o equivalentes</t>
  </si>
  <si>
    <t xml:space="preserve">Estudios universitarios </t>
  </si>
  <si>
    <t>Nivel de estudios de la madre</t>
  </si>
  <si>
    <t>Nivel de estudios del padre</t>
  </si>
  <si>
    <t xml:space="preserve"> No consta</t>
  </si>
  <si>
    <t>Números absolutos</t>
  </si>
  <si>
    <t>Porcentajes horizontales</t>
  </si>
  <si>
    <t>Porcentajes verticales</t>
  </si>
  <si>
    <t xml:space="preserve"> Bachillerato </t>
  </si>
  <si>
    <t>Primera etapa de ESO</t>
  </si>
  <si>
    <t xml:space="preserve">Programa de Cualificación Profesional Inicial / Otros Programas </t>
  </si>
  <si>
    <t>Estudiantes que en el curso 2013-2014 titularon en ESO/Bachiller/CFGM/CFGS o que abandonaron ESO que han trabajado alguna vez según tipo de jornada en el primer empleo por sexo</t>
  </si>
  <si>
    <t>Estudiantes que en el curso 2013-2014 titularon en ESO/Bachiller/CFGM/CFGS o que abandonaron ESO que han trabajado alguna vez según tramos de sueldo en el primer empleo por sexo</t>
  </si>
  <si>
    <t>2 empleadores/as</t>
  </si>
  <si>
    <t>De 3 a 5 empleadores/as</t>
  </si>
  <si>
    <t>Estudiantes que en el curso 2013-2014 titularon en ESO/Bachiller/CFGM/CFGS o que abandonaron ESO según sus habilidades TIC</t>
  </si>
  <si>
    <t xml:space="preserve">Total </t>
  </si>
  <si>
    <t>Ha residido en el extranjero</t>
  </si>
  <si>
    <t>No ha residido en el extranjero</t>
  </si>
  <si>
    <t>2014-2015</t>
  </si>
  <si>
    <t>2015-2016</t>
  </si>
  <si>
    <t>2016-2017</t>
  </si>
  <si>
    <t>2017-2018</t>
  </si>
  <si>
    <t>2018-2019</t>
  </si>
  <si>
    <t>2019-2020</t>
  </si>
  <si>
    <t xml:space="preserve">Ha residido en otra provincia </t>
  </si>
  <si>
    <t xml:space="preserve">No ha residido en otra provincia </t>
  </si>
  <si>
    <t>Movilidad Interior</t>
  </si>
  <si>
    <t xml:space="preserve">Movilidad exterior </t>
  </si>
  <si>
    <t>Observaciones</t>
  </si>
  <si>
    <t>Nacionalidad</t>
  </si>
  <si>
    <t>Española</t>
  </si>
  <si>
    <t>En España</t>
  </si>
  <si>
    <t>País de nacimiento</t>
  </si>
  <si>
    <t>Euskera</t>
  </si>
  <si>
    <t>Inglés</t>
  </si>
  <si>
    <t>Francés</t>
  </si>
  <si>
    <t>Alemán</t>
  </si>
  <si>
    <t>Italiano</t>
  </si>
  <si>
    <t>Castellano</t>
  </si>
  <si>
    <t>Otra</t>
  </si>
  <si>
    <t>Trabajando</t>
  </si>
  <si>
    <t>Otro</t>
  </si>
  <si>
    <t>T2</t>
  </si>
  <si>
    <t>Según nacionalidad y país de nacimiento</t>
  </si>
  <si>
    <t>T3</t>
  </si>
  <si>
    <t>Según el nivel máximo de titulación obtenida por sus progenitores</t>
  </si>
  <si>
    <t>T4</t>
  </si>
  <si>
    <t>Según movilidad interior y exterior</t>
  </si>
  <si>
    <t>Competencias lingüísticas y digitales</t>
  </si>
  <si>
    <t>Según estudios posteriores realizados</t>
  </si>
  <si>
    <t>T5</t>
  </si>
  <si>
    <t>T6</t>
  </si>
  <si>
    <t>T7</t>
  </si>
  <si>
    <t>T8</t>
  </si>
  <si>
    <t>Según habilidades TIC</t>
  </si>
  <si>
    <t>Situación en relación con la actividad en 2019</t>
  </si>
  <si>
    <t>T9</t>
  </si>
  <si>
    <t>T10</t>
  </si>
  <si>
    <t>T11</t>
  </si>
  <si>
    <t>Según su situación profesional</t>
  </si>
  <si>
    <t>T12</t>
  </si>
  <si>
    <t>Según adecuación puesto-formación</t>
  </si>
  <si>
    <t>T13</t>
  </si>
  <si>
    <t>T14</t>
  </si>
  <si>
    <t xml:space="preserve">Según si han buscado empleo y tiempo buscandolo </t>
  </si>
  <si>
    <t>T16</t>
  </si>
  <si>
    <t>T17</t>
  </si>
  <si>
    <t>Según tiempo transcurrido hasta que encontraron trabajo</t>
  </si>
  <si>
    <t xml:space="preserve">Según su situación laboral </t>
  </si>
  <si>
    <t xml:space="preserve">Según tipo de jornada </t>
  </si>
  <si>
    <t xml:space="preserve">Según salario </t>
  </si>
  <si>
    <t>Según el número de empleadores que han tenido</t>
  </si>
  <si>
    <t>Según su satisfacción con la trayectoria educativa y profesional</t>
  </si>
  <si>
    <t>Según si repeterían su trayectoria educativa y profesional</t>
  </si>
  <si>
    <t xml:space="preserve"> Personas tituladas en Navarra el curso 2013/2014 o que abandonaron ESO</t>
  </si>
  <si>
    <t>* por sexo y titulación (Abandono ESO, ESO, Bachiller, CFGM y CFGS)</t>
  </si>
  <si>
    <t>Caracteristicas</t>
  </si>
  <si>
    <t>Características del primer empleo. Personas que han trabajado alguna vez</t>
  </si>
  <si>
    <t>Inactivas</t>
  </si>
  <si>
    <t xml:space="preserve">Extranjera </t>
  </si>
  <si>
    <t>Sin estudios</t>
  </si>
  <si>
    <t>Número de idiomas</t>
  </si>
  <si>
    <t>Idiomas más conocidos como segunda lengua</t>
  </si>
  <si>
    <t xml:space="preserve">Precisaría más formación </t>
  </si>
  <si>
    <t>La formación recibida es suficiente</t>
  </si>
  <si>
    <t>Buscando empleo: más de tres meses</t>
  </si>
  <si>
    <t>Buscando empleo: menos de tres meses</t>
  </si>
  <si>
    <t>De tres meses a un año</t>
  </si>
  <si>
    <t>De un año a dos años</t>
  </si>
  <si>
    <t>Dos o más años</t>
  </si>
  <si>
    <t>Continuó al menos seis meses más en el trabajo que tenía mientras estudiaba</t>
  </si>
  <si>
    <t>1.500 euros o más</t>
  </si>
  <si>
    <t>6 o más empleadores/as</t>
  </si>
  <si>
    <t>1 empleador/a y trabajadores/as independientes</t>
  </si>
  <si>
    <t>Poco o nada satisfecho</t>
  </si>
  <si>
    <t xml:space="preserve">Volvería a realizar el mismo itinerario </t>
  </si>
  <si>
    <t xml:space="preserve">No volvería a realizar el mismo itinerario </t>
  </si>
  <si>
    <t>T18</t>
  </si>
  <si>
    <t xml:space="preserve">Fuente: Encuesta de Transición Educativa - Formativa e Inserción Laboral, INE 2019. </t>
  </si>
  <si>
    <t>Otros programas formativos</t>
  </si>
  <si>
    <t>ESO o Bachiller</t>
  </si>
  <si>
    <t>Según nivel de estudios más alto en el que ha estado matriculado</t>
  </si>
  <si>
    <t>Aclaraciones</t>
  </si>
  <si>
    <t>* En la tabla de observaciones se señala en rojo las celdas con un número de encuestas menor que 10.</t>
  </si>
  <si>
    <t>* En el resto de tablas se blanquean estas celdas.</t>
  </si>
  <si>
    <t xml:space="preserve">*A las personas que titularon en CFGS no se les preguntó por estudios postreriores, ya que CFGS se considera fin de ciclo. </t>
  </si>
  <si>
    <t>*Se han eliminado de las tablas de números absolutos, porcentajes horizontales y porcentajes verticales las categorías con una muestra insuficiente.</t>
  </si>
  <si>
    <t xml:space="preserve">*Con conocimiento de segundos idiomas nos referimos a personas que declaran un nivel alto, medio u bajo en dicho idioma. </t>
  </si>
  <si>
    <t>Asalariado/a con contrato permanente</t>
  </si>
  <si>
    <t>Asalariado/a con contrato temporal</t>
  </si>
  <si>
    <t>Trabajador/a independiente o empresario/a sin asalariados</t>
  </si>
  <si>
    <t>En prácticas, formación o becario/a</t>
  </si>
  <si>
    <t xml:space="preserve">*A las personas que titularon en CFGS no se les preguntó por satisfacción con su trayectoria educativo/laboral, ya que CFGS se considera fin de ciclo. </t>
  </si>
  <si>
    <t>T1</t>
  </si>
  <si>
    <t>T15</t>
  </si>
  <si>
    <t/>
  </si>
  <si>
    <t>Otras lenguas y combinaciones</t>
  </si>
  <si>
    <t>Castellano y euskera</t>
  </si>
  <si>
    <t>No matriculados/as en el sistema educativo</t>
  </si>
  <si>
    <t xml:space="preserve">Estudiantes que en el curso 2013-2014 titularon en ESO/Bachiller/CFGM/CFGS o que abandonaron ESO según si han residido, después de finalizar el curso, en el extranjero  o en otra provincia diferente de Navarra </t>
  </si>
  <si>
    <t>Número de idiomas además de su lengua incial</t>
  </si>
  <si>
    <t>No usuario/a</t>
  </si>
  <si>
    <t>Nivel básico (navegar por internet, enviar correos electrónicos etc.)</t>
  </si>
  <si>
    <t>Nivel intermedio (dar formato a textos, usar fórmulas más
avanzadas etc.)</t>
  </si>
  <si>
    <t>Nivel experto (escribir macros, programar etc.)</t>
  </si>
  <si>
    <t>Estudiantes que en el curso 2013-2014 titularon en ESO/Bachiller/CFGM/CFGS o que abandonaron ESO, trabajando en 2019, según su situación laboral</t>
  </si>
  <si>
    <t>Estudiantes que en el curso 2013-2014 titularon en ESO/Bachiller/CFGM/CFGS o que abandonaron ESO, que han trabajado alguna vez, según tiempo transcurrido desde que estudiaron hasta que encontraron el primer empleo</t>
  </si>
  <si>
    <t>Total inactivas/os</t>
  </si>
  <si>
    <t xml:space="preserve">Estudiantes que en el curso 2013-2014 titularon en ESO/Bachiller/CFGM/CFGS o que abandonaron ESO, que han trabajado alguna vez, según su situación laboral en el primer empleo </t>
  </si>
  <si>
    <t>Estudiantes que en el curso 2013-2014 titularon en ESO/Bachiller/CFGM/CFGS o que abandonaron ESO, que han trabajado alguna vez, según número de empleadores por sexo</t>
  </si>
  <si>
    <r>
      <t xml:space="preserve">De cada tabla se muestran los datos absolutos, porcentajes horizontales y verticales y número de observaciones muestrales (o nº de encuestas realizadas). </t>
    </r>
    <r>
      <rPr>
        <sz val="9"/>
        <color rgb="FFC00000"/>
        <rFont val="Arial"/>
        <family val="2"/>
      </rPr>
      <t xml:space="preserve">Cuando estas observaciones son inferiores a 10, los resultados no son representativos y por lo tanto no son fiables. Ante estos casos se procede de la siguiente manera: </t>
    </r>
  </si>
  <si>
    <t>Estudiantes que en el curso 2013/2014 titularon en ESO/Bachiller/CFGM/CFGS o que abandonaron la ESO, según nacionalidad y país de nacimiento</t>
  </si>
  <si>
    <t>Estudiantes que en el curso 2013/2014 titularon en ESO/Bachiller/CFGM/CFGS o que abandonaron la ESO, según el nivel de estudios máximo alcanzado por su madre y por su padre</t>
  </si>
  <si>
    <t>Estudiantes que en el curso 2013-2014 titularon en ESO/Bachiller/CFGM o que abandonaron ESO, según el nivel de estudios más alto en el que han estado matriculados/as hasta el curso 2019-2020</t>
  </si>
  <si>
    <t>Estudiantes que en el curso 2013-2014 titularon en ESO/Bachiller/CFGM o que abandonaron ESO,  según estudios en los que estaba matriculado en los siguientes cursos, desde el 2014-2015 hasta el 2019-2020</t>
  </si>
  <si>
    <t>Estudiantes que en el curso 2013-2014 titularon en ESO/Bachiller/CFGM/CFGS o que abandonaron ESO, según lenguas utilizadas en la infancia</t>
  </si>
  <si>
    <t>Lenguas utilizadas en la infancia</t>
  </si>
  <si>
    <t>Estudiantes que en el curso 2013-2014 titularon en ESO/Bachiller/CFGM/CFGS o que abandonaron ESO, según el número de lenguas que conoce además de su lengua inicial y cuáles son esos idiomas</t>
  </si>
  <si>
    <t>Estudiantes que en el curso 2013-2014 titularon en ESO/Bachiller/CFGM/CFGS o que abandonaron ESO,  que estaban trabajando en 2019, según la adecuación de la formación recibida para realizar su trabajo actual</t>
  </si>
  <si>
    <t>Estudiantes que en el curso 2013-2014 titularon en ESO/Bachiller/CFGM/CFGS o que abandonaron ESO, que estaban inactivas/os en 2019, según si han buscado empleo y tiempo buscandolo</t>
  </si>
  <si>
    <t>SÍ, HA BUSCADO EMPLEO</t>
  </si>
  <si>
    <t>Total (han trabajado alguna vez)</t>
  </si>
  <si>
    <t xml:space="preserve">Estudiantes que en el curso 2013-2014 titularon en ESO/Bachiller/CFGM o que abandonaron ESO, que han trabajado alguna vez, según satisfacción con su trayectoria educativo/laboral </t>
  </si>
  <si>
    <t xml:space="preserve">Estudiantes que en el curso 2013-2014 titularon en ESO/Bachiller/CFGM o que abandonaron ESO, que han trabajado alguna vez, según si repetirían su trayectoria educativo/laboral </t>
  </si>
  <si>
    <t>Según su situación laboral</t>
  </si>
  <si>
    <t>Según su situación de inactividad</t>
  </si>
  <si>
    <t>Según si estaban dados de alta como trabajadores en la Seguridad Social (2015-2019)</t>
  </si>
  <si>
    <t>En desempleo</t>
  </si>
  <si>
    <t>Inactivo</t>
  </si>
  <si>
    <t>Tasa de actividad</t>
  </si>
  <si>
    <t>Tasa de empleo</t>
  </si>
  <si>
    <t>Tasa de paro</t>
  </si>
  <si>
    <t>BACHILLER</t>
  </si>
  <si>
    <t>TOTAL</t>
  </si>
  <si>
    <t>Quinto año (2019)</t>
  </si>
  <si>
    <t>Cuarto año (2018)</t>
  </si>
  <si>
    <t>Tercer año (2017)</t>
  </si>
  <si>
    <t>Segundo año (2016)</t>
  </si>
  <si>
    <t>Primer año (2015)</t>
  </si>
  <si>
    <t xml:space="preserve">AFILIADOS/AS </t>
  </si>
  <si>
    <t>Según su opinión sobre la utilidad del titulo para encontrar empleo</t>
  </si>
  <si>
    <t xml:space="preserve">Trabajando, según tramos de sueldo que perciben </t>
  </si>
  <si>
    <t>Trabajando, según tipo de jornada</t>
  </si>
  <si>
    <t>De 1.500 a 1.999 euros</t>
  </si>
  <si>
    <t>De 2.000 a 2.499 euros</t>
  </si>
  <si>
    <t>De 2.500 a 2.999 euros</t>
  </si>
  <si>
    <t>De 3.000 euros en adelante</t>
  </si>
  <si>
    <t>Tasas</t>
  </si>
  <si>
    <t>NO AFILIADOS/AS</t>
  </si>
  <si>
    <t xml:space="preserve">Observaciones </t>
  </si>
  <si>
    <t>Absolutos</t>
  </si>
  <si>
    <t>Total inactivos/as</t>
  </si>
  <si>
    <t>Estudiante</t>
  </si>
  <si>
    <t>Incapacitado para trabajar</t>
  </si>
  <si>
    <t>Dedicado a las labores del hogar</t>
  </si>
  <si>
    <t>Otra situación</t>
  </si>
  <si>
    <t>Total inactivos</t>
  </si>
  <si>
    <t>Le han servido</t>
  </si>
  <si>
    <t>No le han servido</t>
  </si>
  <si>
    <t>*Se excluye a las personas que abandonaron ESO, ya que no titularon.</t>
  </si>
  <si>
    <t>T19</t>
  </si>
  <si>
    <t>T20</t>
  </si>
  <si>
    <t>T21</t>
  </si>
  <si>
    <t>T22</t>
  </si>
  <si>
    <t>T23</t>
  </si>
  <si>
    <t>T24</t>
  </si>
  <si>
    <t>Según su primera lengua en la infancia</t>
  </si>
  <si>
    <t>Según otros idiomas diferentes a la  primera lengua</t>
  </si>
  <si>
    <t>Estudiantes que en el curso 2013-2014 titularon en ESO/Bachiller/CFGM/CFGS o que abandonaron ESO, según si estaban dados de alta como trabajadores en la Seguridad Social los cinco años siguientes a haber titulado (2015-2019)</t>
  </si>
  <si>
    <t xml:space="preserve">Estudiantes que en el curso 2013-2014 titularon en ESO/Bachiller/CFGM/CFGS o que abandonaron ESO, trabajando, según tramos de sueldo que perciben </t>
  </si>
  <si>
    <t xml:space="preserve">Estudiantes que en el curso 2013-2014 titularon en ESO/Bachiller/CFGM/CFGS o que abandonaron ESO, según su situación laboral en 2019 </t>
  </si>
  <si>
    <t>Estudiantes que en el curso 2013-2014 titularon en ESO/Bachiller/CFGM/CFGS o que abandonaron ESO trabajando, según tipo de jornada</t>
  </si>
  <si>
    <t>Estudiantes que en el curso 2013-2014 titularon en ESO/Bachiller/CFGM/CFGS o que abandonaron ESO inactivas, según su situación de inactividad</t>
  </si>
  <si>
    <t>Estudiantes que en el curso 2013-2014 titularon en ESO/Bachiller/CFGM/CFGS que han trabajado alguna vez, según su opinión sobre la utilidad del título para encontrar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</si>
</sst>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##0"/>
    <numFmt numFmtId="165" formatCode="0.0"/>
    <numFmt numFmtId="166" formatCode="_-* #,##0\ _€_-;\-* #,##0\ _€_-;_-* &quot;-&quot;??\ _€_-;_-@_-"/>
    <numFmt numFmtId="167" formatCode="###0.0"/>
    <numFmt numFmtId="168" formatCode="_-* #,##0_-;\-* #,##0_-;_-* &quot;-&quot;??_-;_-@_-"/>
    <numFmt numFmtId="169" formatCode="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u/>
      <sz val="9"/>
      <color indexed="63"/>
      <name val="Arial"/>
      <family val="2"/>
    </font>
    <font>
      <b/>
      <sz val="9"/>
      <color theme="1"/>
      <name val="Arial"/>
      <family val="2"/>
    </font>
    <font>
      <b/>
      <i/>
      <sz val="9"/>
      <color theme="1" tint="0.34998626667073579"/>
      <name val="Arial"/>
      <family val="2"/>
    </font>
    <font>
      <sz val="10"/>
      <name val="Arial"/>
    </font>
    <font>
      <sz val="9"/>
      <color indexed="60"/>
      <name val="Arial"/>
    </font>
    <font>
      <b/>
      <sz val="11"/>
      <color theme="0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indexed="60"/>
      <name val="Arial"/>
      <family val="2"/>
    </font>
    <font>
      <sz val="9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</cellStyleXfs>
  <cellXfs count="259">
    <xf numFmtId="0" fontId="0" fillId="0" borderId="0" xfId="0"/>
    <xf numFmtId="0" fontId="0" fillId="33" borderId="0" xfId="0" applyNumberFormat="1" applyFont="1" applyFill="1" applyBorder="1" applyAlignment="1" applyProtection="1"/>
    <xf numFmtId="0" fontId="0" fillId="33" borderId="0" xfId="0" applyNumberFormat="1" applyFont="1" applyFill="1" applyBorder="1" applyAlignment="1" applyProtection="1"/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0" borderId="0" xfId="0" applyFont="1"/>
    <xf numFmtId="0" fontId="20" fillId="34" borderId="0" xfId="0" applyFont="1" applyFill="1" applyBorder="1" applyAlignment="1">
      <alignment horizontal="left" vertical="center"/>
    </xf>
    <xf numFmtId="164" fontId="23" fillId="0" borderId="19" xfId="53" applyNumberFormat="1" applyFont="1" applyBorder="1" applyAlignment="1">
      <alignment horizontal="right" vertical="top"/>
    </xf>
    <xf numFmtId="164" fontId="23" fillId="0" borderId="19" xfId="62" applyNumberFormat="1" applyFont="1" applyBorder="1" applyAlignment="1">
      <alignment horizontal="right" vertical="top"/>
    </xf>
    <xf numFmtId="164" fontId="26" fillId="0" borderId="0" xfId="87" applyNumberFormat="1" applyFont="1" applyBorder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164" fontId="23" fillId="0" borderId="0" xfId="62" applyNumberFormat="1" applyFont="1" applyBorder="1" applyAlignment="1">
      <alignment horizontal="right" vertical="top"/>
    </xf>
    <xf numFmtId="165" fontId="23" fillId="0" borderId="19" xfId="62" applyNumberFormat="1" applyFont="1" applyBorder="1" applyAlignment="1">
      <alignment horizontal="right" vertical="top"/>
    </xf>
    <xf numFmtId="0" fontId="20" fillId="35" borderId="0" xfId="0" applyFont="1" applyFill="1" applyBorder="1" applyAlignment="1">
      <alignment horizontal="left" vertical="center"/>
    </xf>
    <xf numFmtId="166" fontId="27" fillId="35" borderId="19" xfId="92" applyNumberFormat="1" applyFont="1" applyFill="1" applyBorder="1" applyAlignment="1">
      <alignment horizontal="right" vertical="top"/>
    </xf>
    <xf numFmtId="0" fontId="28" fillId="0" borderId="19" xfId="0" applyNumberFormat="1" applyFont="1" applyFill="1" applyBorder="1" applyAlignment="1" applyProtection="1">
      <alignment horizontal="center" vertical="center" wrapText="1"/>
    </xf>
    <xf numFmtId="0" fontId="28" fillId="0" borderId="13" xfId="0" applyNumberFormat="1" applyFont="1" applyFill="1" applyBorder="1" applyAlignment="1" applyProtection="1">
      <alignment horizontal="left" wrapText="1"/>
    </xf>
    <xf numFmtId="0" fontId="28" fillId="0" borderId="13" xfId="0" applyNumberFormat="1" applyFont="1" applyFill="1" applyBorder="1" applyAlignment="1" applyProtection="1">
      <alignment horizontal="left" vertical="top" wrapText="1"/>
    </xf>
    <xf numFmtId="0" fontId="28" fillId="33" borderId="13" xfId="0" applyNumberFormat="1" applyFont="1" applyFill="1" applyBorder="1" applyAlignment="1" applyProtection="1"/>
    <xf numFmtId="0" fontId="28" fillId="0" borderId="16" xfId="0" applyNumberFormat="1" applyFont="1" applyFill="1" applyBorder="1" applyAlignment="1" applyProtection="1">
      <alignment horizontal="left" vertical="top" wrapText="1"/>
    </xf>
    <xf numFmtId="0" fontId="28" fillId="33" borderId="16" xfId="0" applyNumberFormat="1" applyFont="1" applyFill="1" applyBorder="1" applyAlignment="1" applyProtection="1"/>
    <xf numFmtId="0" fontId="28" fillId="33" borderId="19" xfId="0" applyNumberFormat="1" applyFont="1" applyFill="1" applyBorder="1" applyAlignment="1" applyProtection="1"/>
    <xf numFmtId="164" fontId="23" fillId="0" borderId="19" xfId="84" applyNumberFormat="1" applyFont="1" applyBorder="1" applyAlignment="1">
      <alignment horizontal="right" vertical="top"/>
    </xf>
    <xf numFmtId="164" fontId="28" fillId="0" borderId="19" xfId="0" applyNumberFormat="1" applyFont="1" applyFill="1" applyBorder="1" applyAlignment="1" applyProtection="1">
      <alignment horizontal="right" vertical="center" wrapText="1"/>
    </xf>
    <xf numFmtId="164" fontId="23" fillId="0" borderId="19" xfId="70" applyNumberFormat="1" applyFont="1" applyBorder="1" applyAlignment="1">
      <alignment horizontal="right" vertical="top"/>
    </xf>
    <xf numFmtId="164" fontId="23" fillId="0" borderId="19" xfId="87" applyNumberFormat="1" applyFont="1" applyBorder="1" applyAlignment="1">
      <alignment horizontal="right" vertical="top"/>
    </xf>
    <xf numFmtId="0" fontId="28" fillId="0" borderId="0" xfId="0" applyFont="1"/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16" xfId="0" applyNumberFormat="1" applyFont="1" applyFill="1" applyBorder="1" applyAlignment="1" applyProtection="1">
      <alignment horizontal="left" wrapText="1"/>
    </xf>
    <xf numFmtId="167" fontId="27" fillId="35" borderId="19" xfId="94" applyNumberFormat="1" applyFont="1" applyFill="1" applyBorder="1" applyAlignment="1">
      <alignment horizontal="right" vertical="top"/>
    </xf>
    <xf numFmtId="0" fontId="28" fillId="0" borderId="0" xfId="0" applyFont="1" applyAlignment="1">
      <alignment wrapText="1"/>
    </xf>
    <xf numFmtId="0" fontId="28" fillId="0" borderId="19" xfId="0" applyFont="1" applyBorder="1" applyAlignment="1">
      <alignment horizontal="center" vertical="center" wrapText="1"/>
    </xf>
    <xf numFmtId="0" fontId="28" fillId="0" borderId="19" xfId="0" applyNumberFormat="1" applyFont="1" applyFill="1" applyBorder="1" applyAlignment="1" applyProtection="1">
      <alignment horizontal="left" vertical="top" wrapText="1"/>
    </xf>
    <xf numFmtId="164" fontId="28" fillId="0" borderId="19" xfId="0" applyNumberFormat="1" applyFont="1" applyFill="1" applyBorder="1" applyAlignment="1" applyProtection="1">
      <alignment horizontal="right" wrapText="1"/>
    </xf>
    <xf numFmtId="165" fontId="28" fillId="0" borderId="0" xfId="0" applyNumberFormat="1" applyFont="1" applyAlignment="1">
      <alignment wrapText="1"/>
    </xf>
    <xf numFmtId="0" fontId="28" fillId="33" borderId="0" xfId="0" applyNumberFormat="1" applyFont="1" applyFill="1" applyBorder="1" applyAlignment="1" applyProtection="1"/>
    <xf numFmtId="0" fontId="28" fillId="33" borderId="0" xfId="0" applyNumberFormat="1" applyFont="1" applyFill="1" applyBorder="1" applyAlignment="1" applyProtection="1">
      <alignment horizontal="left" wrapText="1"/>
    </xf>
    <xf numFmtId="0" fontId="28" fillId="0" borderId="16" xfId="0" applyNumberFormat="1" applyFont="1" applyFill="1" applyBorder="1" applyAlignment="1" applyProtection="1">
      <alignment horizontal="center" vertical="center" wrapText="1"/>
    </xf>
    <xf numFmtId="0" fontId="28" fillId="0" borderId="19" xfId="0" applyNumberFormat="1" applyFont="1" applyFill="1" applyBorder="1" applyAlignment="1" applyProtection="1">
      <alignment horizontal="left" vertical="center" wrapText="1"/>
    </xf>
    <xf numFmtId="0" fontId="28" fillId="0" borderId="25" xfId="0" applyNumberFormat="1" applyFont="1" applyFill="1" applyBorder="1" applyAlignment="1" applyProtection="1">
      <alignment horizontal="left" vertical="center" wrapText="1"/>
    </xf>
    <xf numFmtId="164" fontId="28" fillId="0" borderId="25" xfId="0" applyNumberFormat="1" applyFont="1" applyFill="1" applyBorder="1" applyAlignment="1" applyProtection="1">
      <alignment horizontal="right" wrapText="1"/>
    </xf>
    <xf numFmtId="0" fontId="29" fillId="33" borderId="0" xfId="0" applyNumberFormat="1" applyFont="1" applyFill="1" applyBorder="1" applyAlignment="1" applyProtection="1">
      <alignment horizontal="left" wrapText="1"/>
    </xf>
    <xf numFmtId="164" fontId="28" fillId="0" borderId="16" xfId="0" applyNumberFormat="1" applyFont="1" applyFill="1" applyBorder="1" applyAlignment="1" applyProtection="1">
      <alignment horizontal="right" vertical="center" wrapText="1"/>
    </xf>
    <xf numFmtId="165" fontId="28" fillId="0" borderId="16" xfId="0" applyNumberFormat="1" applyFont="1" applyFill="1" applyBorder="1" applyAlignment="1" applyProtection="1">
      <alignment horizontal="right" vertical="center" wrapText="1"/>
    </xf>
    <xf numFmtId="165" fontId="28" fillId="33" borderId="0" xfId="0" applyNumberFormat="1" applyFont="1" applyFill="1" applyBorder="1" applyAlignment="1" applyProtection="1"/>
    <xf numFmtId="0" fontId="28" fillId="0" borderId="19" xfId="0" applyNumberFormat="1" applyFont="1" applyFill="1" applyBorder="1" applyAlignment="1" applyProtection="1">
      <alignment horizontal="left" wrapText="1"/>
    </xf>
    <xf numFmtId="0" fontId="28" fillId="0" borderId="12" xfId="0" applyNumberFormat="1" applyFont="1" applyFill="1" applyBorder="1" applyAlignment="1" applyProtection="1">
      <alignment horizontal="left" wrapText="1"/>
    </xf>
    <xf numFmtId="0" fontId="28" fillId="33" borderId="16" xfId="0" applyNumberFormat="1" applyFont="1" applyFill="1" applyBorder="1" applyAlignment="1" applyProtection="1">
      <alignment horizontal="left"/>
    </xf>
    <xf numFmtId="0" fontId="19" fillId="33" borderId="0" xfId="0" applyNumberFormat="1" applyFont="1" applyFill="1" applyBorder="1" applyAlignment="1" applyProtection="1"/>
    <xf numFmtId="0" fontId="28" fillId="33" borderId="19" xfId="0" applyNumberFormat="1" applyFont="1" applyFill="1" applyBorder="1" applyAlignment="1" applyProtection="1">
      <alignment horizontal="left"/>
    </xf>
    <xf numFmtId="0" fontId="28" fillId="0" borderId="16" xfId="0" applyNumberFormat="1" applyFont="1" applyFill="1" applyBorder="1" applyAlignment="1" applyProtection="1">
      <alignment horizontal="center" vertical="center" wrapText="1"/>
    </xf>
    <xf numFmtId="0" fontId="28" fillId="0" borderId="19" xfId="0" applyNumberFormat="1" applyFont="1" applyFill="1" applyBorder="1" applyAlignment="1" applyProtection="1">
      <alignment horizontal="center" vertical="center" wrapText="1"/>
    </xf>
    <xf numFmtId="164" fontId="28" fillId="35" borderId="19" xfId="0" applyNumberFormat="1" applyFont="1" applyFill="1" applyBorder="1" applyAlignment="1" applyProtection="1">
      <alignment horizontal="right" wrapText="1"/>
    </xf>
    <xf numFmtId="165" fontId="28" fillId="35" borderId="0" xfId="0" applyNumberFormat="1" applyFont="1" applyFill="1" applyAlignment="1">
      <alignment wrapText="1"/>
    </xf>
    <xf numFmtId="164" fontId="23" fillId="35" borderId="19" xfId="44" applyNumberFormat="1" applyFont="1" applyFill="1" applyBorder="1" applyAlignment="1">
      <alignment horizontal="right" vertical="top" wrapText="1"/>
    </xf>
    <xf numFmtId="164" fontId="23" fillId="35" borderId="19" xfId="72" applyNumberFormat="1" applyFont="1" applyFill="1" applyBorder="1" applyAlignment="1">
      <alignment horizontal="right" vertical="top" wrapText="1"/>
    </xf>
    <xf numFmtId="164" fontId="23" fillId="35" borderId="24" xfId="85" applyNumberFormat="1" applyFont="1" applyFill="1" applyBorder="1" applyAlignment="1">
      <alignment horizontal="right" vertical="top"/>
    </xf>
    <xf numFmtId="164" fontId="23" fillId="35" borderId="19" xfId="70" applyNumberFormat="1" applyFont="1" applyFill="1" applyBorder="1" applyAlignment="1">
      <alignment horizontal="right" vertical="top"/>
    </xf>
    <xf numFmtId="164" fontId="23" fillId="35" borderId="19" xfId="62" applyNumberFormat="1" applyFont="1" applyFill="1" applyBorder="1" applyAlignment="1">
      <alignment horizontal="right" vertical="top"/>
    </xf>
    <xf numFmtId="164" fontId="28" fillId="35" borderId="16" xfId="0" applyNumberFormat="1" applyFont="1" applyFill="1" applyBorder="1" applyAlignment="1" applyProtection="1">
      <alignment horizontal="right" vertical="center" wrapText="1"/>
    </xf>
    <xf numFmtId="164" fontId="23" fillId="35" borderId="16" xfId="70" applyNumberFormat="1" applyFont="1" applyFill="1" applyBorder="1" applyAlignment="1">
      <alignment horizontal="right" vertical="top"/>
    </xf>
    <xf numFmtId="164" fontId="23" fillId="35" borderId="16" xfId="71" applyNumberFormat="1" applyFont="1" applyFill="1" applyBorder="1" applyAlignment="1">
      <alignment horizontal="right" vertical="top"/>
    </xf>
    <xf numFmtId="164" fontId="23" fillId="35" borderId="16" xfId="63" applyNumberFormat="1" applyFont="1" applyFill="1" applyBorder="1" applyAlignment="1">
      <alignment horizontal="right" vertical="top"/>
    </xf>
    <xf numFmtId="0" fontId="28" fillId="35" borderId="0" xfId="0" applyNumberFormat="1" applyFont="1" applyFill="1" applyBorder="1" applyAlignment="1" applyProtection="1"/>
    <xf numFmtId="0" fontId="28" fillId="35" borderId="0" xfId="0" applyFont="1" applyFill="1"/>
    <xf numFmtId="164" fontId="28" fillId="35" borderId="19" xfId="0" applyNumberFormat="1" applyFont="1" applyFill="1" applyBorder="1" applyAlignment="1" applyProtection="1">
      <alignment horizontal="right" vertical="center" wrapText="1"/>
    </xf>
    <xf numFmtId="0" fontId="28" fillId="35" borderId="19" xfId="0" applyNumberFormat="1" applyFont="1" applyFill="1" applyBorder="1" applyAlignment="1" applyProtection="1"/>
    <xf numFmtId="164" fontId="23" fillId="35" borderId="19" xfId="60" applyNumberFormat="1" applyFont="1" applyFill="1" applyBorder="1" applyAlignment="1">
      <alignment horizontal="right" vertical="top"/>
    </xf>
    <xf numFmtId="164" fontId="23" fillId="35" borderId="19" xfId="68" applyNumberFormat="1" applyFont="1" applyFill="1" applyBorder="1" applyAlignment="1">
      <alignment horizontal="right" vertical="top"/>
    </xf>
    <xf numFmtId="164" fontId="23" fillId="35" borderId="19" xfId="89" applyNumberFormat="1" applyFont="1" applyFill="1" applyBorder="1" applyAlignment="1">
      <alignment horizontal="right" vertical="top"/>
    </xf>
    <xf numFmtId="164" fontId="28" fillId="35" borderId="16" xfId="0" applyNumberFormat="1" applyFont="1" applyFill="1" applyBorder="1" applyAlignment="1" applyProtection="1">
      <alignment horizontal="right" wrapText="1"/>
    </xf>
    <xf numFmtId="164" fontId="23" fillId="35" borderId="16" xfId="61" applyNumberFormat="1" applyFont="1" applyFill="1" applyBorder="1" applyAlignment="1">
      <alignment horizontal="right" vertical="top"/>
    </xf>
    <xf numFmtId="164" fontId="23" fillId="35" borderId="16" xfId="69" applyNumberFormat="1" applyFont="1" applyFill="1" applyBorder="1" applyAlignment="1">
      <alignment horizontal="right" vertical="top"/>
    </xf>
    <xf numFmtId="164" fontId="23" fillId="35" borderId="19" xfId="51" applyNumberFormat="1" applyFont="1" applyFill="1" applyBorder="1" applyAlignment="1">
      <alignment horizontal="right" vertical="top"/>
    </xf>
    <xf numFmtId="164" fontId="23" fillId="35" borderId="19" xfId="90" applyNumberFormat="1" applyFont="1" applyFill="1" applyBorder="1" applyAlignment="1">
      <alignment horizontal="right" vertical="top"/>
    </xf>
    <xf numFmtId="164" fontId="23" fillId="35" borderId="16" xfId="52" applyNumberFormat="1" applyFont="1" applyFill="1" applyBorder="1" applyAlignment="1">
      <alignment horizontal="right" vertical="top"/>
    </xf>
    <xf numFmtId="164" fontId="23" fillId="35" borderId="19" xfId="53" applyNumberFormat="1" applyFont="1" applyFill="1" applyBorder="1" applyAlignment="1">
      <alignment horizontal="right" vertical="top"/>
    </xf>
    <xf numFmtId="164" fontId="23" fillId="35" borderId="19" xfId="54" applyNumberFormat="1" applyFont="1" applyFill="1" applyBorder="1" applyAlignment="1">
      <alignment horizontal="right" vertical="top"/>
    </xf>
    <xf numFmtId="164" fontId="23" fillId="35" borderId="19" xfId="82" applyNumberFormat="1" applyFont="1" applyFill="1" applyBorder="1" applyAlignment="1">
      <alignment horizontal="right" vertical="top"/>
    </xf>
    <xf numFmtId="164" fontId="23" fillId="35" borderId="16" xfId="82" applyNumberFormat="1" applyFont="1" applyFill="1" applyBorder="1" applyAlignment="1">
      <alignment horizontal="right" vertical="top"/>
    </xf>
    <xf numFmtId="164" fontId="23" fillId="35" borderId="19" xfId="56" applyNumberFormat="1" applyFont="1" applyFill="1" applyBorder="1" applyAlignment="1">
      <alignment horizontal="right" vertical="top"/>
    </xf>
    <xf numFmtId="164" fontId="23" fillId="35" borderId="19" xfId="64" applyNumberFormat="1" applyFont="1" applyFill="1" applyBorder="1" applyAlignment="1">
      <alignment horizontal="right" vertical="top"/>
    </xf>
    <xf numFmtId="164" fontId="23" fillId="35" borderId="16" xfId="64" applyNumberFormat="1" applyFont="1" applyFill="1" applyBorder="1" applyAlignment="1">
      <alignment horizontal="right" vertical="top"/>
    </xf>
    <xf numFmtId="164" fontId="23" fillId="35" borderId="16" xfId="65" applyNumberFormat="1" applyFont="1" applyFill="1" applyBorder="1" applyAlignment="1">
      <alignment horizontal="right" vertical="top"/>
    </xf>
    <xf numFmtId="164" fontId="23" fillId="35" borderId="19" xfId="57" applyNumberFormat="1" applyFont="1" applyFill="1" applyBorder="1" applyAlignment="1">
      <alignment horizontal="right" vertical="top"/>
    </xf>
    <xf numFmtId="164" fontId="23" fillId="35" borderId="19" xfId="65" applyNumberFormat="1" applyFont="1" applyFill="1" applyBorder="1" applyAlignment="1">
      <alignment horizontal="right" vertical="top"/>
    </xf>
    <xf numFmtId="164" fontId="28" fillId="35" borderId="19" xfId="0" applyNumberFormat="1" applyFont="1" applyFill="1" applyBorder="1" applyAlignment="1" applyProtection="1"/>
    <xf numFmtId="164" fontId="23" fillId="35" borderId="19" xfId="58" applyNumberFormat="1" applyFont="1" applyFill="1" applyBorder="1" applyAlignment="1">
      <alignment horizontal="right" vertical="top"/>
    </xf>
    <xf numFmtId="164" fontId="23" fillId="35" borderId="19" xfId="66" applyNumberFormat="1" applyFont="1" applyFill="1" applyBorder="1" applyAlignment="1">
      <alignment horizontal="right" vertical="top"/>
    </xf>
    <xf numFmtId="164" fontId="23" fillId="35" borderId="19" xfId="59" applyNumberFormat="1" applyFont="1" applyFill="1" applyBorder="1" applyAlignment="1">
      <alignment horizontal="right" vertical="top"/>
    </xf>
    <xf numFmtId="164" fontId="23" fillId="35" borderId="19" xfId="67" applyNumberFormat="1" applyFont="1" applyFill="1" applyBorder="1" applyAlignment="1">
      <alignment horizontal="right" vertical="top"/>
    </xf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right"/>
    </xf>
    <xf numFmtId="164" fontId="23" fillId="0" borderId="19" xfId="45" applyNumberFormat="1" applyFont="1" applyFill="1" applyBorder="1" applyAlignment="1">
      <alignment horizontal="right"/>
    </xf>
    <xf numFmtId="164" fontId="23" fillId="0" borderId="19" xfId="88" applyNumberFormat="1" applyFont="1" applyFill="1" applyBorder="1" applyAlignment="1">
      <alignment horizontal="right"/>
    </xf>
    <xf numFmtId="164" fontId="23" fillId="0" borderId="19" xfId="46" applyNumberFormat="1" applyFont="1" applyFill="1" applyBorder="1" applyAlignment="1">
      <alignment horizontal="right"/>
    </xf>
    <xf numFmtId="164" fontId="28" fillId="0" borderId="19" xfId="0" applyNumberFormat="1" applyFont="1" applyFill="1" applyBorder="1" applyAlignment="1" applyProtection="1"/>
    <xf numFmtId="164" fontId="23" fillId="0" borderId="19" xfId="47" applyNumberFormat="1" applyFont="1" applyFill="1" applyBorder="1" applyAlignment="1">
      <alignment horizontal="right"/>
    </xf>
    <xf numFmtId="164" fontId="23" fillId="0" borderId="19" xfId="48" applyNumberFormat="1" applyFont="1" applyFill="1" applyBorder="1" applyAlignment="1">
      <alignment horizontal="right"/>
    </xf>
    <xf numFmtId="164" fontId="23" fillId="0" borderId="19" xfId="49" applyNumberFormat="1" applyFont="1" applyFill="1" applyBorder="1" applyAlignment="1">
      <alignment horizontal="right"/>
    </xf>
    <xf numFmtId="164" fontId="23" fillId="0" borderId="19" xfId="50" applyNumberFormat="1" applyFont="1" applyFill="1" applyBorder="1" applyAlignment="1">
      <alignment horizontal="right"/>
    </xf>
    <xf numFmtId="164" fontId="28" fillId="0" borderId="19" xfId="0" applyNumberFormat="1" applyFont="1" applyFill="1" applyBorder="1" applyAlignment="1" applyProtection="1">
      <alignment horizontal="right"/>
    </xf>
    <xf numFmtId="0" fontId="28" fillId="0" borderId="19" xfId="0" applyNumberFormat="1" applyFont="1" applyFill="1" applyBorder="1" applyAlignment="1" applyProtection="1"/>
    <xf numFmtId="164" fontId="27" fillId="0" borderId="19" xfId="47" applyNumberFormat="1" applyFont="1" applyFill="1" applyBorder="1" applyAlignment="1"/>
    <xf numFmtId="164" fontId="27" fillId="0" borderId="19" xfId="48" applyNumberFormat="1" applyFont="1" applyFill="1" applyBorder="1" applyAlignment="1"/>
    <xf numFmtId="164" fontId="27" fillId="0" borderId="19" xfId="50" applyNumberFormat="1" applyFont="1" applyFill="1" applyBorder="1" applyAlignment="1">
      <alignment horizontal="right"/>
    </xf>
    <xf numFmtId="164" fontId="27" fillId="0" borderId="19" xfId="46" applyNumberFormat="1" applyFont="1" applyFill="1" applyBorder="1" applyAlignment="1"/>
    <xf numFmtId="164" fontId="27" fillId="0" borderId="19" xfId="49" applyNumberFormat="1" applyFont="1" applyFill="1" applyBorder="1" applyAlignment="1"/>
    <xf numFmtId="164" fontId="23" fillId="0" borderId="19" xfId="73" applyNumberFormat="1" applyFont="1" applyFill="1" applyBorder="1" applyAlignment="1">
      <alignment horizontal="right"/>
    </xf>
    <xf numFmtId="164" fontId="23" fillId="0" borderId="19" xfId="74" applyNumberFormat="1" applyFont="1" applyFill="1" applyBorder="1" applyAlignment="1">
      <alignment horizontal="right"/>
    </xf>
    <xf numFmtId="164" fontId="28" fillId="0" borderId="19" xfId="0" applyNumberFormat="1" applyFont="1" applyFill="1" applyBorder="1" applyAlignment="1"/>
    <xf numFmtId="164" fontId="27" fillId="0" borderId="19" xfId="74" applyNumberFormat="1" applyFont="1" applyFill="1" applyBorder="1" applyAlignment="1"/>
    <xf numFmtId="164" fontId="23" fillId="0" borderId="19" xfId="75" applyNumberFormat="1" applyFont="1" applyFill="1" applyBorder="1" applyAlignment="1">
      <alignment horizontal="right"/>
    </xf>
    <xf numFmtId="164" fontId="23" fillId="0" borderId="19" xfId="76" applyNumberFormat="1" applyFont="1" applyFill="1" applyBorder="1" applyAlignment="1">
      <alignment horizontal="right"/>
    </xf>
    <xf numFmtId="164" fontId="23" fillId="0" borderId="19" xfId="77" applyNumberFormat="1" applyFont="1" applyFill="1" applyBorder="1" applyAlignment="1">
      <alignment horizontal="right"/>
    </xf>
    <xf numFmtId="164" fontId="27" fillId="0" borderId="19" xfId="77" applyNumberFormat="1" applyFont="1" applyFill="1" applyBorder="1" applyAlignment="1"/>
    <xf numFmtId="164" fontId="23" fillId="0" borderId="19" xfId="78" applyNumberFormat="1" applyFont="1" applyFill="1" applyBorder="1" applyAlignment="1">
      <alignment horizontal="right"/>
    </xf>
    <xf numFmtId="164" fontId="27" fillId="0" borderId="19" xfId="78" applyNumberFormat="1" applyFont="1" applyFill="1" applyBorder="1" applyAlignment="1">
      <alignment horizontal="right"/>
    </xf>
    <xf numFmtId="164" fontId="23" fillId="0" borderId="25" xfId="73" applyNumberFormat="1" applyFont="1" applyFill="1" applyBorder="1" applyAlignment="1">
      <alignment horizontal="right"/>
    </xf>
    <xf numFmtId="0" fontId="28" fillId="0" borderId="25" xfId="0" applyNumberFormat="1" applyFont="1" applyFill="1" applyBorder="1" applyAlignment="1" applyProtection="1"/>
    <xf numFmtId="164" fontId="23" fillId="0" borderId="19" xfId="93" applyNumberFormat="1" applyFont="1" applyFill="1" applyBorder="1" applyAlignment="1">
      <alignment horizontal="right" vertical="top"/>
    </xf>
    <xf numFmtId="0" fontId="28" fillId="0" borderId="0" xfId="0" applyNumberFormat="1" applyFont="1" applyFill="1" applyBorder="1" applyAlignment="1" applyProtection="1">
      <alignment wrapText="1"/>
    </xf>
    <xf numFmtId="0" fontId="28" fillId="0" borderId="0" xfId="0" applyNumberFormat="1" applyFont="1" applyFill="1" applyBorder="1" applyAlignment="1" applyProtection="1">
      <alignment horizontal="left" wrapText="1"/>
    </xf>
    <xf numFmtId="0" fontId="28" fillId="35" borderId="0" xfId="0" applyNumberFormat="1" applyFont="1" applyFill="1" applyBorder="1" applyAlignment="1" applyProtection="1">
      <alignment horizontal="left" wrapText="1"/>
    </xf>
    <xf numFmtId="0" fontId="28" fillId="35" borderId="19" xfId="0" applyNumberFormat="1" applyFont="1" applyFill="1" applyBorder="1" applyAlignment="1" applyProtection="1">
      <alignment horizontal="center" vertical="center" wrapText="1"/>
    </xf>
    <xf numFmtId="0" fontId="0" fillId="35" borderId="0" xfId="0" applyFill="1"/>
    <xf numFmtId="0" fontId="29" fillId="33" borderId="0" xfId="0" applyNumberFormat="1" applyFont="1" applyFill="1" applyBorder="1" applyAlignment="1" applyProtection="1">
      <alignment horizontal="left" wrapText="1"/>
    </xf>
    <xf numFmtId="0" fontId="28" fillId="0" borderId="19" xfId="0" applyNumberFormat="1" applyFont="1" applyFill="1" applyBorder="1" applyAlignment="1" applyProtection="1">
      <alignment horizontal="center" vertical="center" wrapText="1"/>
    </xf>
    <xf numFmtId="0" fontId="27" fillId="35" borderId="0" xfId="0" applyFont="1" applyFill="1"/>
    <xf numFmtId="0" fontId="30" fillId="0" borderId="0" xfId="0" applyFont="1"/>
    <xf numFmtId="0" fontId="19" fillId="0" borderId="0" xfId="0" applyFont="1" applyBorder="1"/>
    <xf numFmtId="0" fontId="30" fillId="0" borderId="0" xfId="0" applyFont="1" applyBorder="1"/>
    <xf numFmtId="0" fontId="31" fillId="0" borderId="0" xfId="0" applyFont="1"/>
    <xf numFmtId="0" fontId="32" fillId="35" borderId="0" xfId="43" applyFont="1" applyFill="1" applyAlignment="1" applyProtection="1">
      <alignment vertical="center"/>
    </xf>
    <xf numFmtId="0" fontId="28" fillId="0" borderId="0" xfId="0" applyFont="1" applyBorder="1"/>
    <xf numFmtId="0" fontId="33" fillId="0" borderId="0" xfId="0" applyFont="1"/>
    <xf numFmtId="0" fontId="34" fillId="0" borderId="0" xfId="0" applyFont="1"/>
    <xf numFmtId="0" fontId="28" fillId="0" borderId="12" xfId="0" applyNumberFormat="1" applyFont="1" applyFill="1" applyBorder="1" applyAlignment="1" applyProtection="1"/>
    <xf numFmtId="0" fontId="28" fillId="0" borderId="14" xfId="0" applyNumberFormat="1" applyFont="1" applyFill="1" applyBorder="1" applyAlignment="1" applyProtection="1"/>
    <xf numFmtId="0" fontId="28" fillId="0" borderId="13" xfId="0" applyNumberFormat="1" applyFont="1" applyFill="1" applyBorder="1" applyAlignment="1" applyProtection="1"/>
    <xf numFmtId="0" fontId="35" fillId="0" borderId="0" xfId="95"/>
    <xf numFmtId="0" fontId="28" fillId="0" borderId="25" xfId="0" applyNumberFormat="1" applyFont="1" applyFill="1" applyBorder="1" applyAlignment="1" applyProtection="1">
      <alignment horizontal="center" vertical="center" wrapText="1"/>
    </xf>
    <xf numFmtId="164" fontId="23" fillId="35" borderId="25" xfId="62" applyNumberFormat="1" applyFont="1" applyFill="1" applyBorder="1" applyAlignment="1">
      <alignment horizontal="right" vertical="top"/>
    </xf>
    <xf numFmtId="164" fontId="23" fillId="35" borderId="25" xfId="70" applyNumberFormat="1" applyFont="1" applyFill="1" applyBorder="1" applyAlignment="1">
      <alignment horizontal="right" vertical="top"/>
    </xf>
    <xf numFmtId="0" fontId="36" fillId="0" borderId="0" xfId="95" applyFont="1" applyBorder="1" applyAlignment="1">
      <alignment horizontal="left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167" fontId="27" fillId="35" borderId="0" xfId="94" applyNumberFormat="1" applyFont="1" applyFill="1" applyBorder="1" applyAlignment="1">
      <alignment horizontal="right" vertical="top"/>
    </xf>
    <xf numFmtId="164" fontId="23" fillId="35" borderId="16" xfId="80" applyNumberFormat="1" applyFont="1" applyFill="1" applyBorder="1" applyAlignment="1">
      <alignment horizontal="right" vertical="top"/>
    </xf>
    <xf numFmtId="0" fontId="28" fillId="0" borderId="16" xfId="0" applyNumberFormat="1" applyFont="1" applyFill="1" applyBorder="1" applyAlignment="1" applyProtection="1">
      <alignment horizontal="left" vertical="center" wrapText="1"/>
    </xf>
    <xf numFmtId="0" fontId="37" fillId="34" borderId="0" xfId="0" applyFont="1" applyFill="1" applyBorder="1" applyAlignment="1">
      <alignment horizontal="left" vertical="center"/>
    </xf>
    <xf numFmtId="0" fontId="28" fillId="0" borderId="19" xfId="0" applyNumberFormat="1" applyFont="1" applyFill="1" applyBorder="1" applyAlignment="1" applyProtection="1">
      <alignment horizontal="center" vertical="center" wrapText="1"/>
    </xf>
    <xf numFmtId="0" fontId="29" fillId="33" borderId="0" xfId="0" applyNumberFormat="1" applyFont="1" applyFill="1" applyBorder="1" applyAlignment="1" applyProtection="1">
      <alignment wrapText="1"/>
    </xf>
    <xf numFmtId="0" fontId="29" fillId="33" borderId="0" xfId="0" applyNumberFormat="1" applyFont="1" applyFill="1" applyBorder="1" applyAlignment="1" applyProtection="1">
      <alignment horizontal="left" wrapText="1"/>
    </xf>
    <xf numFmtId="0" fontId="38" fillId="35" borderId="0" xfId="0" applyFont="1" applyFill="1"/>
    <xf numFmtId="0" fontId="39" fillId="0" borderId="0" xfId="0" applyFont="1"/>
    <xf numFmtId="0" fontId="39" fillId="0" borderId="0" xfId="0" applyFont="1" applyBorder="1"/>
    <xf numFmtId="0" fontId="38" fillId="35" borderId="0" xfId="0" applyFont="1" applyFill="1" applyAlignment="1">
      <alignment horizontal="left" vertical="center" wrapText="1"/>
    </xf>
    <xf numFmtId="0" fontId="39" fillId="35" borderId="0" xfId="0" applyFont="1" applyFill="1"/>
    <xf numFmtId="0" fontId="39" fillId="0" borderId="0" xfId="0" applyFont="1" applyAlignment="1">
      <alignment horizontal="left"/>
    </xf>
    <xf numFmtId="0" fontId="30" fillId="33" borderId="0" xfId="0" applyNumberFormat="1" applyFont="1" applyFill="1" applyBorder="1" applyAlignment="1" applyProtection="1"/>
    <xf numFmtId="164" fontId="23" fillId="35" borderId="19" xfId="79" applyNumberFormat="1" applyFont="1" applyFill="1" applyBorder="1" applyAlignment="1">
      <alignment horizontal="right" vertical="top"/>
    </xf>
    <xf numFmtId="164" fontId="23" fillId="35" borderId="19" xfId="86" applyNumberFormat="1" applyFont="1" applyFill="1" applyBorder="1" applyAlignment="1">
      <alignment horizontal="right" vertical="top"/>
    </xf>
    <xf numFmtId="0" fontId="29" fillId="33" borderId="0" xfId="0" applyNumberFormat="1" applyFont="1" applyFill="1" applyBorder="1" applyAlignment="1" applyProtection="1"/>
    <xf numFmtId="164" fontId="23" fillId="0" borderId="19" xfId="81" applyNumberFormat="1" applyFont="1" applyBorder="1" applyAlignment="1">
      <alignment horizontal="right" vertical="top"/>
    </xf>
    <xf numFmtId="164" fontId="23" fillId="35" borderId="19" xfId="81" applyNumberFormat="1" applyFont="1" applyFill="1" applyBorder="1" applyAlignment="1">
      <alignment horizontal="right" vertical="top"/>
    </xf>
    <xf numFmtId="164" fontId="23" fillId="0" borderId="16" xfId="81" applyNumberFormat="1" applyFont="1" applyBorder="1" applyAlignment="1">
      <alignment horizontal="right" vertical="top"/>
    </xf>
    <xf numFmtId="164" fontId="23" fillId="35" borderId="16" xfId="81" applyNumberFormat="1" applyFont="1" applyFill="1" applyBorder="1" applyAlignment="1">
      <alignment horizontal="right" vertical="top"/>
    </xf>
    <xf numFmtId="164" fontId="28" fillId="0" borderId="16" xfId="0" applyNumberFormat="1" applyFont="1" applyFill="1" applyBorder="1" applyAlignment="1" applyProtection="1">
      <alignment horizontal="right" wrapText="1"/>
    </xf>
    <xf numFmtId="164" fontId="23" fillId="35" borderId="25" xfId="96" applyNumberFormat="1" applyFont="1" applyFill="1" applyBorder="1" applyAlignment="1">
      <alignment horizontal="right" vertical="top"/>
    </xf>
    <xf numFmtId="0" fontId="0" fillId="33" borderId="0" xfId="0" applyNumberFormat="1" applyFont="1" applyFill="1" applyBorder="1" applyAlignment="1" applyProtection="1">
      <alignment horizontal="left" wrapText="1"/>
    </xf>
    <xf numFmtId="0" fontId="40" fillId="35" borderId="0" xfId="97" applyFont="1" applyFill="1" applyBorder="1" applyAlignment="1">
      <alignment horizontal="center" wrapText="1"/>
    </xf>
    <xf numFmtId="0" fontId="40" fillId="35" borderId="0" xfId="97" applyFont="1" applyFill="1" applyBorder="1" applyAlignment="1">
      <alignment horizontal="left" vertical="top" wrapText="1"/>
    </xf>
    <xf numFmtId="164" fontId="23" fillId="35" borderId="0" xfId="97" applyNumberFormat="1" applyFont="1" applyFill="1" applyBorder="1" applyAlignment="1">
      <alignment horizontal="right" vertical="top"/>
    </xf>
    <xf numFmtId="0" fontId="28" fillId="35" borderId="25" xfId="0" applyNumberFormat="1" applyFont="1" applyFill="1" applyBorder="1" applyAlignment="1" applyProtection="1">
      <alignment horizontal="center" vertical="center" wrapText="1"/>
    </xf>
    <xf numFmtId="0" fontId="28" fillId="35" borderId="25" xfId="0" applyNumberFormat="1" applyFont="1" applyFill="1" applyBorder="1" applyAlignment="1" applyProtection="1">
      <alignment horizontal="left" vertical="top" wrapText="1"/>
    </xf>
    <xf numFmtId="168" fontId="28" fillId="35" borderId="25" xfId="92" applyNumberFormat="1" applyFont="1" applyFill="1" applyBorder="1" applyAlignment="1" applyProtection="1"/>
    <xf numFmtId="165" fontId="28" fillId="35" borderId="25" xfId="0" applyNumberFormat="1" applyFont="1" applyFill="1" applyBorder="1" applyAlignment="1" applyProtection="1"/>
    <xf numFmtId="168" fontId="28" fillId="35" borderId="25" xfId="92" applyNumberFormat="1" applyFont="1" applyFill="1" applyBorder="1" applyAlignment="1" applyProtection="1">
      <alignment horizontal="right" wrapText="1"/>
    </xf>
    <xf numFmtId="168" fontId="28" fillId="35" borderId="0" xfId="0" applyNumberFormat="1" applyFont="1" applyFill="1" applyBorder="1" applyAlignment="1" applyProtection="1"/>
    <xf numFmtId="168" fontId="33" fillId="35" borderId="0" xfId="92" applyNumberFormat="1" applyFont="1" applyFill="1" applyBorder="1" applyAlignment="1" applyProtection="1"/>
    <xf numFmtId="1" fontId="28" fillId="35" borderId="25" xfId="0" applyNumberFormat="1" applyFont="1" applyFill="1" applyBorder="1" applyAlignment="1" applyProtection="1"/>
    <xf numFmtId="164" fontId="23" fillId="35" borderId="25" xfId="98" applyNumberFormat="1" applyFont="1" applyFill="1" applyBorder="1" applyAlignment="1">
      <alignment horizontal="right" vertical="top"/>
    </xf>
    <xf numFmtId="164" fontId="23" fillId="0" borderId="25" xfId="98" applyNumberFormat="1" applyFont="1" applyBorder="1" applyAlignment="1">
      <alignment horizontal="right" vertical="top"/>
    </xf>
    <xf numFmtId="3" fontId="28" fillId="35" borderId="25" xfId="0" applyNumberFormat="1" applyFont="1" applyFill="1" applyBorder="1" applyAlignment="1" applyProtection="1"/>
    <xf numFmtId="0" fontId="28" fillId="0" borderId="25" xfId="0" applyNumberFormat="1" applyFont="1" applyFill="1" applyBorder="1" applyAlignment="1" applyProtection="1">
      <alignment horizontal="left" vertical="top" wrapText="1"/>
    </xf>
    <xf numFmtId="3" fontId="33" fillId="35" borderId="0" xfId="0" applyNumberFormat="1" applyFont="1" applyFill="1" applyBorder="1" applyAlignment="1" applyProtection="1"/>
    <xf numFmtId="169" fontId="28" fillId="35" borderId="25" xfId="0" applyNumberFormat="1" applyFont="1" applyFill="1" applyBorder="1" applyAlignment="1" applyProtection="1"/>
    <xf numFmtId="169" fontId="28" fillId="35" borderId="25" xfId="0" applyNumberFormat="1" applyFont="1" applyFill="1" applyBorder="1" applyAlignment="1" applyProtection="1">
      <alignment horizontal="right" wrapText="1"/>
    </xf>
    <xf numFmtId="0" fontId="27" fillId="35" borderId="25" xfId="0" applyNumberFormat="1" applyFont="1" applyFill="1" applyBorder="1" applyAlignment="1" applyProtection="1">
      <alignment horizontal="left" vertical="top" wrapText="1"/>
    </xf>
    <xf numFmtId="2" fontId="33" fillId="33" borderId="0" xfId="0" applyNumberFormat="1" applyFont="1" applyFill="1" applyBorder="1" applyAlignment="1" applyProtection="1"/>
    <xf numFmtId="0" fontId="33" fillId="33" borderId="0" xfId="0" applyNumberFormat="1" applyFont="1" applyFill="1" applyBorder="1" applyAlignment="1" applyProtection="1"/>
    <xf numFmtId="164" fontId="23" fillId="35" borderId="25" xfId="99" applyNumberFormat="1" applyFont="1" applyFill="1" applyBorder="1" applyAlignment="1">
      <alignment horizontal="right" vertical="top"/>
    </xf>
    <xf numFmtId="1" fontId="23" fillId="0" borderId="25" xfId="100" applyNumberFormat="1" applyFont="1" applyBorder="1" applyAlignment="1">
      <alignment horizontal="right" vertical="top"/>
    </xf>
    <xf numFmtId="0" fontId="28" fillId="0" borderId="0" xfId="0" applyFont="1" applyFill="1"/>
    <xf numFmtId="0" fontId="28" fillId="0" borderId="0" xfId="0" applyNumberFormat="1" applyFont="1" applyFill="1" applyBorder="1" applyAlignment="1" applyProtection="1">
      <alignment horizontal="left" vertical="top" wrapText="1"/>
    </xf>
    <xf numFmtId="3" fontId="28" fillId="0" borderId="25" xfId="0" applyNumberFormat="1" applyFont="1" applyFill="1" applyBorder="1" applyAlignment="1" applyProtection="1"/>
    <xf numFmtId="165" fontId="27" fillId="0" borderId="25" xfId="0" applyNumberFormat="1" applyFont="1" applyFill="1" applyBorder="1" applyAlignment="1" applyProtection="1"/>
    <xf numFmtId="165" fontId="28" fillId="0" borderId="25" xfId="0" applyNumberFormat="1" applyFont="1" applyFill="1" applyBorder="1" applyAlignment="1" applyProtection="1"/>
    <xf numFmtId="165" fontId="28" fillId="0" borderId="0" xfId="0" applyNumberFormat="1" applyFont="1" applyFill="1" applyBorder="1" applyAlignment="1" applyProtection="1"/>
    <xf numFmtId="1" fontId="27" fillId="0" borderId="25" xfId="0" applyNumberFormat="1" applyFont="1" applyFill="1" applyBorder="1" applyAlignment="1" applyProtection="1"/>
    <xf numFmtId="1" fontId="28" fillId="0" borderId="25" xfId="0" applyNumberFormat="1" applyFont="1" applyFill="1" applyBorder="1" applyAlignment="1" applyProtection="1"/>
    <xf numFmtId="1" fontId="28" fillId="0" borderId="25" xfId="0" applyNumberFormat="1" applyFont="1" applyFill="1" applyBorder="1" applyAlignment="1" applyProtection="1">
      <alignment horizontal="right" wrapText="1"/>
    </xf>
    <xf numFmtId="165" fontId="28" fillId="0" borderId="25" xfId="0" applyNumberFormat="1" applyFont="1" applyFill="1" applyBorder="1" applyAlignment="1" applyProtection="1">
      <alignment horizontal="right" wrapText="1"/>
    </xf>
    <xf numFmtId="0" fontId="27" fillId="0" borderId="25" xfId="0" applyNumberFormat="1" applyFont="1" applyFill="1" applyBorder="1" applyAlignment="1" applyProtection="1">
      <alignment horizontal="center" vertical="center" wrapText="1"/>
    </xf>
    <xf numFmtId="3" fontId="27" fillId="35" borderId="25" xfId="0" applyNumberFormat="1" applyFont="1" applyFill="1" applyBorder="1" applyAlignment="1" applyProtection="1"/>
    <xf numFmtId="3" fontId="27" fillId="35" borderId="25" xfId="0" applyNumberFormat="1" applyFont="1" applyFill="1" applyBorder="1" applyAlignment="1" applyProtection="1">
      <alignment horizontal="right" wrapText="1"/>
    </xf>
    <xf numFmtId="0" fontId="28" fillId="0" borderId="22" xfId="0" applyNumberFormat="1" applyFont="1" applyFill="1" applyBorder="1" applyAlignment="1" applyProtection="1">
      <alignment horizontal="right" wrapText="1"/>
    </xf>
    <xf numFmtId="0" fontId="28" fillId="0" borderId="0" xfId="0" applyFont="1" applyAlignment="1">
      <alignment vertical="center"/>
    </xf>
    <xf numFmtId="164" fontId="23" fillId="0" borderId="19" xfId="55" applyNumberFormat="1" applyFont="1" applyBorder="1" applyAlignment="1">
      <alignment horizontal="right" vertical="top"/>
    </xf>
    <xf numFmtId="164" fontId="23" fillId="0" borderId="19" xfId="83" applyNumberFormat="1" applyFont="1" applyBorder="1" applyAlignment="1">
      <alignment horizontal="right" vertical="top"/>
    </xf>
    <xf numFmtId="164" fontId="23" fillId="0" borderId="19" xfId="91" applyNumberFormat="1" applyFont="1" applyBorder="1" applyAlignment="1">
      <alignment horizontal="right" vertical="top"/>
    </xf>
    <xf numFmtId="164" fontId="41" fillId="0" borderId="19" xfId="83" applyNumberFormat="1" applyFont="1" applyBorder="1" applyAlignment="1">
      <alignment horizontal="right" vertical="top"/>
    </xf>
    <xf numFmtId="0" fontId="29" fillId="33" borderId="0" xfId="0" applyNumberFormat="1" applyFont="1" applyFill="1" applyBorder="1" applyAlignment="1" applyProtection="1">
      <alignment horizontal="left" wrapText="1"/>
    </xf>
    <xf numFmtId="0" fontId="38" fillId="35" borderId="0" xfId="0" applyFont="1" applyFill="1" applyAlignment="1">
      <alignment horizontal="left" vertical="center" wrapText="1"/>
    </xf>
    <xf numFmtId="0" fontId="28" fillId="33" borderId="19" xfId="0" applyNumberFormat="1" applyFont="1" applyFill="1" applyBorder="1" applyAlignment="1" applyProtection="1">
      <alignment horizontal="center" vertical="center"/>
    </xf>
    <xf numFmtId="0" fontId="28" fillId="0" borderId="19" xfId="0" applyNumberFormat="1" applyFont="1" applyFill="1" applyBorder="1" applyAlignment="1" applyProtection="1">
      <alignment horizontal="center" vertical="center" wrapText="1"/>
    </xf>
    <xf numFmtId="0" fontId="29" fillId="33" borderId="0" xfId="0" applyNumberFormat="1" applyFont="1" applyFill="1" applyBorder="1" applyAlignment="1" applyProtection="1">
      <alignment horizontal="left" wrapText="1"/>
    </xf>
    <xf numFmtId="0" fontId="28" fillId="0" borderId="21" xfId="0" applyNumberFormat="1" applyFont="1" applyFill="1" applyBorder="1" applyAlignment="1" applyProtection="1">
      <alignment horizontal="center" vertical="center" wrapText="1"/>
    </xf>
    <xf numFmtId="0" fontId="28" fillId="0" borderId="22" xfId="0" applyNumberFormat="1" applyFont="1" applyFill="1" applyBorder="1" applyAlignment="1" applyProtection="1">
      <alignment horizontal="center" vertical="center" wrapText="1"/>
    </xf>
    <xf numFmtId="0" fontId="28" fillId="0" borderId="20" xfId="0" applyNumberFormat="1" applyFont="1" applyFill="1" applyBorder="1" applyAlignment="1" applyProtection="1">
      <alignment horizontal="center" vertical="center" wrapText="1"/>
    </xf>
    <xf numFmtId="0" fontId="28" fillId="0" borderId="15" xfId="0" applyNumberFormat="1" applyFont="1" applyFill="1" applyBorder="1" applyAlignment="1" applyProtection="1">
      <alignment horizontal="center" vertical="center" wrapText="1"/>
    </xf>
    <xf numFmtId="0" fontId="28" fillId="0" borderId="17" xfId="0" applyNumberFormat="1" applyFont="1" applyFill="1" applyBorder="1" applyAlignment="1" applyProtection="1">
      <alignment horizontal="center" vertical="center" wrapText="1"/>
    </xf>
    <xf numFmtId="0" fontId="28" fillId="0" borderId="23" xfId="0" applyNumberFormat="1" applyFont="1" applyFill="1" applyBorder="1" applyAlignment="1" applyProtection="1">
      <alignment horizontal="center" vertical="center" wrapText="1"/>
    </xf>
    <xf numFmtId="0" fontId="28" fillId="0" borderId="18" xfId="0" applyNumberFormat="1" applyFont="1" applyFill="1" applyBorder="1" applyAlignment="1" applyProtection="1">
      <alignment horizontal="center" vertical="center" wrapText="1"/>
    </xf>
    <xf numFmtId="0" fontId="28" fillId="0" borderId="19" xfId="0" applyFont="1" applyBorder="1" applyAlignment="1">
      <alignment horizont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left" wrapText="1"/>
    </xf>
    <xf numFmtId="0" fontId="28" fillId="0" borderId="26" xfId="0" applyNumberFormat="1" applyFont="1" applyFill="1" applyBorder="1" applyAlignment="1" applyProtection="1">
      <alignment horizontal="center"/>
    </xf>
    <xf numFmtId="0" fontId="28" fillId="0" borderId="12" xfId="0" applyNumberFormat="1" applyFont="1" applyFill="1" applyBorder="1" applyAlignment="1" applyProtection="1">
      <alignment horizontal="center"/>
    </xf>
    <xf numFmtId="0" fontId="28" fillId="0" borderId="27" xfId="0" applyNumberFormat="1" applyFont="1" applyFill="1" applyBorder="1" applyAlignment="1" applyProtection="1">
      <alignment horizontal="center"/>
    </xf>
    <xf numFmtId="0" fontId="28" fillId="0" borderId="28" xfId="0" applyNumberFormat="1" applyFont="1" applyFill="1" applyBorder="1" applyAlignment="1" applyProtection="1">
      <alignment horizontal="center" vertical="center" wrapText="1"/>
    </xf>
    <xf numFmtId="0" fontId="28" fillId="0" borderId="19" xfId="0" applyNumberFormat="1" applyFont="1" applyFill="1" applyBorder="1" applyAlignment="1" applyProtection="1">
      <alignment horizontal="center"/>
    </xf>
    <xf numFmtId="0" fontId="28" fillId="0" borderId="14" xfId="0" applyNumberFormat="1" applyFont="1" applyFill="1" applyBorder="1" applyAlignment="1" applyProtection="1">
      <alignment horizontal="center"/>
    </xf>
    <xf numFmtId="0" fontId="28" fillId="0" borderId="13" xfId="0" applyNumberFormat="1" applyFont="1" applyFill="1" applyBorder="1" applyAlignment="1" applyProtection="1">
      <alignment horizontal="center"/>
    </xf>
    <xf numFmtId="0" fontId="28" fillId="33" borderId="19" xfId="0" applyNumberFormat="1" applyFont="1" applyFill="1" applyBorder="1" applyAlignment="1" applyProtection="1">
      <alignment horizontal="center"/>
    </xf>
    <xf numFmtId="0" fontId="28" fillId="0" borderId="16" xfId="0" applyNumberFormat="1" applyFont="1" applyFill="1" applyBorder="1" applyAlignment="1" applyProtection="1">
      <alignment horizontal="center" vertical="center" wrapText="1"/>
    </xf>
    <xf numFmtId="0" fontId="28" fillId="33" borderId="26" xfId="0" applyNumberFormat="1" applyFont="1" applyFill="1" applyBorder="1" applyAlignment="1" applyProtection="1">
      <alignment horizontal="center"/>
    </xf>
    <xf numFmtId="0" fontId="28" fillId="33" borderId="31" xfId="0" applyNumberFormat="1" applyFont="1" applyFill="1" applyBorder="1" applyAlignment="1" applyProtection="1">
      <alignment horizontal="center"/>
    </xf>
    <xf numFmtId="0" fontId="28" fillId="33" borderId="27" xfId="0" applyNumberFormat="1" applyFont="1" applyFill="1" applyBorder="1" applyAlignment="1" applyProtection="1">
      <alignment horizontal="center"/>
    </xf>
    <xf numFmtId="0" fontId="36" fillId="0" borderId="29" xfId="95" applyFont="1" applyBorder="1" applyAlignment="1">
      <alignment horizontal="center" wrapText="1"/>
    </xf>
    <xf numFmtId="0" fontId="36" fillId="0" borderId="30" xfId="95" applyFont="1" applyBorder="1" applyAlignment="1">
      <alignment horizontal="center" wrapText="1"/>
    </xf>
    <xf numFmtId="0" fontId="28" fillId="33" borderId="19" xfId="0" applyNumberFormat="1" applyFont="1" applyFill="1" applyBorder="1" applyAlignment="1" applyProtection="1">
      <alignment horizontal="center" wrapText="1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center" wrapText="1"/>
    </xf>
    <xf numFmtId="0" fontId="28" fillId="35" borderId="25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left" wrapText="1"/>
    </xf>
    <xf numFmtId="0" fontId="28" fillId="35" borderId="26" xfId="0" applyNumberFormat="1" applyFont="1" applyFill="1" applyBorder="1" applyAlignment="1" applyProtection="1">
      <alignment horizontal="center" vertical="center" wrapText="1"/>
    </xf>
    <xf numFmtId="0" fontId="28" fillId="35" borderId="27" xfId="0" applyNumberFormat="1" applyFont="1" applyFill="1" applyBorder="1" applyAlignment="1" applyProtection="1">
      <alignment horizontal="center" vertical="center" wrapText="1"/>
    </xf>
    <xf numFmtId="0" fontId="40" fillId="35" borderId="0" xfId="97" applyFont="1" applyFill="1" applyBorder="1" applyAlignment="1">
      <alignment horizontal="left" wrapText="1"/>
    </xf>
    <xf numFmtId="0" fontId="40" fillId="35" borderId="0" xfId="97" applyFont="1" applyFill="1" applyBorder="1" applyAlignment="1">
      <alignment horizontal="left" vertical="top" wrapText="1"/>
    </xf>
    <xf numFmtId="0" fontId="40" fillId="35" borderId="0" xfId="97" applyFont="1" applyFill="1" applyBorder="1" applyAlignment="1">
      <alignment horizontal="center" wrapText="1"/>
    </xf>
    <xf numFmtId="0" fontId="28" fillId="0" borderId="25" xfId="0" applyNumberFormat="1" applyFont="1" applyFill="1" applyBorder="1" applyAlignment="1" applyProtection="1">
      <alignment horizontal="center" vertical="center" wrapText="1"/>
    </xf>
    <xf numFmtId="0" fontId="0" fillId="33" borderId="0" xfId="0" applyNumberFormat="1" applyFont="1" applyFill="1" applyBorder="1" applyAlignment="1" applyProtection="1">
      <alignment horizontal="left" wrapText="1"/>
    </xf>
    <xf numFmtId="0" fontId="28" fillId="0" borderId="26" xfId="0" applyNumberFormat="1" applyFont="1" applyFill="1" applyBorder="1" applyAlignment="1" applyProtection="1">
      <alignment horizontal="center" vertical="center" wrapText="1"/>
    </xf>
    <xf numFmtId="0" fontId="28" fillId="0" borderId="27" xfId="0" applyNumberFormat="1" applyFont="1" applyFill="1" applyBorder="1" applyAlignment="1" applyProtection="1">
      <alignment horizontal="center" vertical="center" wrapText="1"/>
    </xf>
    <xf numFmtId="0" fontId="28" fillId="0" borderId="31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13" xfId="0" applyNumberFormat="1" applyFont="1" applyFill="1" applyBorder="1" applyAlignment="1" applyProtection="1">
      <alignment horizontal="center" vertical="center" wrapText="1"/>
    </xf>
  </cellXfs>
  <cellStyles count="101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92" builtinId="3"/>
    <cellStyle name="Neutral" xfId="8" builtinId="28" customBuiltin="1"/>
    <cellStyle name="Normal" xfId="0" builtinId="0"/>
    <cellStyle name="Normal 2" xfId="42"/>
    <cellStyle name="Normal_12.2 Número de idiomas por CCAA" xfId="60"/>
    <cellStyle name="Normal_12.2 Número de idiomas por CCAA_1" xfId="68"/>
    <cellStyle name="Normal_12.5 Habilidades TIC por CCAA" xfId="61"/>
    <cellStyle name="Normal_12.5 Habilidades TIC por CCAA_1" xfId="69"/>
    <cellStyle name="Normal_13.2 Movilidad dentro de España" xfId="62"/>
    <cellStyle name="Normal_13.2 Movilidad dentro de España_1" xfId="70"/>
    <cellStyle name="Normal_13.7 Movilidad fuera de España" xfId="63"/>
    <cellStyle name="Normal_13.7 Movilidad fuera de España_1" xfId="71"/>
    <cellStyle name="Normal_3.11 Estudios realizados en 201" xfId="46"/>
    <cellStyle name="Normal_3.11 Estudios realizados en 201_1" xfId="74"/>
    <cellStyle name="Normal_3.18 Estudios realizados en 201" xfId="47"/>
    <cellStyle name="Normal_3.18 Estudios realizados en 201_1" xfId="75"/>
    <cellStyle name="Normal_3.25 Estudios realizados en 201" xfId="48"/>
    <cellStyle name="Normal_3.25 Estudios realizados en 201_1" xfId="76"/>
    <cellStyle name="Normal_3.32 Estudios realizados en 201" xfId="49"/>
    <cellStyle name="Normal_3.32 Estudios realizados en 201_1" xfId="77"/>
    <cellStyle name="Normal_3.39 Estudios realizados en 201" xfId="50"/>
    <cellStyle name="Normal_3.39 Estudios realizados en 201_1" xfId="78"/>
    <cellStyle name="Normal_3.7 Estudios realizados en 2014" xfId="45"/>
    <cellStyle name="Normal_3.7 Estudios realizados en 2014_1" xfId="73"/>
    <cellStyle name="Normal_5.4 Situación profesional por C" xfId="51"/>
    <cellStyle name="Normal_5.4 Situación profesional por C_1" xfId="79"/>
    <cellStyle name="Normal_7.4 Búsqueda de empleo y tiempo" xfId="52"/>
    <cellStyle name="Normal_7.4 Búsqueda de empleo y tiempo_1" xfId="80"/>
    <cellStyle name="Normal_8.11 Primera situación profesio" xfId="54"/>
    <cellStyle name="Normal_8.11 Primera situación profesio_1" xfId="82"/>
    <cellStyle name="Normal_8.16 jornada laboral en el prim" xfId="55"/>
    <cellStyle name="Normal_8.16 jornada laboral en el prim_1" xfId="83"/>
    <cellStyle name="Normal_8.2 Tiempo transcurrido por CCA" xfId="53"/>
    <cellStyle name="Normal_8.2 Tiempo transcurrido por CCA_1" xfId="81"/>
    <cellStyle name="Normal_8.34 Sueldo mensual neto en el" xfId="56"/>
    <cellStyle name="Normal_8.34 Sueldo mensual neto en el_1" xfId="64"/>
    <cellStyle name="Normal_9.12 Repetición de trayectoria" xfId="59"/>
    <cellStyle name="Normal_9.12 Repetición de trayectoria_1" xfId="67"/>
    <cellStyle name="Normal_9.2 Número de empleadores por C" xfId="57"/>
    <cellStyle name="Normal_9.2 Número de empleadores por C_1" xfId="65"/>
    <cellStyle name="Normal_9.8 Satisfacción con la trayect" xfId="58"/>
    <cellStyle name="Normal_9.8 Satisfacción con la trayect_1" xfId="66"/>
    <cellStyle name="Normal_Discapacidad" xfId="84"/>
    <cellStyle name="Normal_Estudios Madre _padre" xfId="44"/>
    <cellStyle name="Normal_Estudios Madre _padre_1" xfId="72"/>
    <cellStyle name="Normal_Estudios posteriores realizados_1" xfId="88"/>
    <cellStyle name="Normal_Lengua infancia" xfId="94"/>
    <cellStyle name="Normal_Movilidad interior y exterior" xfId="85"/>
    <cellStyle name="Normal_Nacionalidad y p. de nacimiento" xfId="87"/>
    <cellStyle name="Normal_Número de idiomas" xfId="89"/>
    <cellStyle name="Normal_Situación profesional" xfId="86"/>
    <cellStyle name="Normal_Situación profesional_1" xfId="90"/>
    <cellStyle name="Normal_T1" xfId="97"/>
    <cellStyle name="Normal_T1 (2)" xfId="96"/>
    <cellStyle name="Normal_T2 (2)" xfId="98"/>
    <cellStyle name="Normal_T4" xfId="93"/>
    <cellStyle name="Normal_T4 (2)" xfId="99"/>
    <cellStyle name="Normal_T6 (2)" xfId="100"/>
    <cellStyle name="Normal_T7" xfId="95"/>
    <cellStyle name="Normal_Tipo jornada primer trabajo" xfId="9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4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57150</xdr:rowOff>
    </xdr:from>
    <xdr:to>
      <xdr:col>3</xdr:col>
      <xdr:colOff>3324852</xdr:colOff>
      <xdr:row>5</xdr:row>
      <xdr:rowOff>1121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38125"/>
          <a:ext cx="4658352" cy="66787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171450</xdr:rowOff>
    </xdr:from>
    <xdr:to>
      <xdr:col>7</xdr:col>
      <xdr:colOff>629277</xdr:colOff>
      <xdr:row>0</xdr:row>
      <xdr:rowOff>839321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71450"/>
          <a:ext cx="4658352" cy="66787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219075</xdr:rowOff>
    </xdr:from>
    <xdr:to>
      <xdr:col>5</xdr:col>
      <xdr:colOff>915027</xdr:colOff>
      <xdr:row>1</xdr:row>
      <xdr:rowOff>1121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19075"/>
          <a:ext cx="4658352" cy="66787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180975</xdr:rowOff>
    </xdr:from>
    <xdr:to>
      <xdr:col>6</xdr:col>
      <xdr:colOff>562602</xdr:colOff>
      <xdr:row>0</xdr:row>
      <xdr:rowOff>848846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80975"/>
          <a:ext cx="4658352" cy="66787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190500</xdr:rowOff>
    </xdr:from>
    <xdr:to>
      <xdr:col>7</xdr:col>
      <xdr:colOff>95877</xdr:colOff>
      <xdr:row>0</xdr:row>
      <xdr:rowOff>858371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"/>
          <a:ext cx="4658352" cy="6678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285750</xdr:rowOff>
    </xdr:from>
    <xdr:to>
      <xdr:col>5</xdr:col>
      <xdr:colOff>629277</xdr:colOff>
      <xdr:row>1</xdr:row>
      <xdr:rowOff>67796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85750"/>
          <a:ext cx="4658352" cy="66787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152400</xdr:rowOff>
    </xdr:from>
    <xdr:to>
      <xdr:col>6</xdr:col>
      <xdr:colOff>10152</xdr:colOff>
      <xdr:row>0</xdr:row>
      <xdr:rowOff>820271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52400"/>
          <a:ext cx="4658352" cy="66787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209550</xdr:rowOff>
    </xdr:from>
    <xdr:to>
      <xdr:col>6</xdr:col>
      <xdr:colOff>314952</xdr:colOff>
      <xdr:row>0</xdr:row>
      <xdr:rowOff>877421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09550"/>
          <a:ext cx="4658352" cy="66787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228600</xdr:rowOff>
    </xdr:from>
    <xdr:to>
      <xdr:col>6</xdr:col>
      <xdr:colOff>114927</xdr:colOff>
      <xdr:row>1</xdr:row>
      <xdr:rowOff>10646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28600"/>
          <a:ext cx="4658352" cy="66787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247650</xdr:rowOff>
    </xdr:from>
    <xdr:to>
      <xdr:col>5</xdr:col>
      <xdr:colOff>191127</xdr:colOff>
      <xdr:row>1</xdr:row>
      <xdr:rowOff>29696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47650"/>
          <a:ext cx="4658352" cy="66787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142875</xdr:rowOff>
    </xdr:from>
    <xdr:to>
      <xdr:col>6</xdr:col>
      <xdr:colOff>38727</xdr:colOff>
      <xdr:row>0</xdr:row>
      <xdr:rowOff>810746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42875"/>
          <a:ext cx="4658352" cy="6678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7</xdr:col>
      <xdr:colOff>267327</xdr:colOff>
      <xdr:row>0</xdr:row>
      <xdr:rowOff>801221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33350"/>
          <a:ext cx="4658352" cy="66787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152400</xdr:rowOff>
    </xdr:from>
    <xdr:to>
      <xdr:col>5</xdr:col>
      <xdr:colOff>734052</xdr:colOff>
      <xdr:row>0</xdr:row>
      <xdr:rowOff>820271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52400"/>
          <a:ext cx="4658352" cy="66787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142875</xdr:rowOff>
    </xdr:from>
    <xdr:to>
      <xdr:col>6</xdr:col>
      <xdr:colOff>29202</xdr:colOff>
      <xdr:row>0</xdr:row>
      <xdr:rowOff>810746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42875"/>
          <a:ext cx="4658352" cy="66787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114300</xdr:rowOff>
    </xdr:from>
    <xdr:to>
      <xdr:col>4</xdr:col>
      <xdr:colOff>1248402</xdr:colOff>
      <xdr:row>0</xdr:row>
      <xdr:rowOff>782171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14300"/>
          <a:ext cx="4658352" cy="66787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6</xdr:col>
      <xdr:colOff>10152</xdr:colOff>
      <xdr:row>0</xdr:row>
      <xdr:rowOff>791696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23825"/>
          <a:ext cx="4658352" cy="66787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152400</xdr:rowOff>
    </xdr:from>
    <xdr:to>
      <xdr:col>6</xdr:col>
      <xdr:colOff>627</xdr:colOff>
      <xdr:row>0</xdr:row>
      <xdr:rowOff>820271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52400"/>
          <a:ext cx="4658352" cy="66787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228600</xdr:rowOff>
    </xdr:from>
    <xdr:to>
      <xdr:col>7</xdr:col>
      <xdr:colOff>86352</xdr:colOff>
      <xdr:row>1</xdr:row>
      <xdr:rowOff>10646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28600"/>
          <a:ext cx="4658352" cy="6678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123825</xdr:rowOff>
    </xdr:from>
    <xdr:to>
      <xdr:col>6</xdr:col>
      <xdr:colOff>686427</xdr:colOff>
      <xdr:row>0</xdr:row>
      <xdr:rowOff>791696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23825"/>
          <a:ext cx="4658352" cy="6678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6</xdr:col>
      <xdr:colOff>724527</xdr:colOff>
      <xdr:row>0</xdr:row>
      <xdr:rowOff>763121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5250"/>
          <a:ext cx="4658352" cy="6678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5</xdr:col>
      <xdr:colOff>829302</xdr:colOff>
      <xdr:row>0</xdr:row>
      <xdr:rowOff>810746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42875"/>
          <a:ext cx="4658352" cy="6678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6</xdr:col>
      <xdr:colOff>29202</xdr:colOff>
      <xdr:row>0</xdr:row>
      <xdr:rowOff>810746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42875"/>
          <a:ext cx="4658352" cy="6678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152400</xdr:rowOff>
    </xdr:from>
    <xdr:to>
      <xdr:col>6</xdr:col>
      <xdr:colOff>657852</xdr:colOff>
      <xdr:row>0</xdr:row>
      <xdr:rowOff>820271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52400"/>
          <a:ext cx="4658352" cy="6678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6</xdr:col>
      <xdr:colOff>76827</xdr:colOff>
      <xdr:row>0</xdr:row>
      <xdr:rowOff>782171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14300"/>
          <a:ext cx="4658352" cy="6678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161925</xdr:rowOff>
    </xdr:from>
    <xdr:to>
      <xdr:col>5</xdr:col>
      <xdr:colOff>1057902</xdr:colOff>
      <xdr:row>0</xdr:row>
      <xdr:rowOff>829796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61925"/>
          <a:ext cx="4658352" cy="667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showGridLines="0" tabSelected="1" workbookViewId="0">
      <pane ySplit="11" topLeftCell="A27" activePane="bottomLeft" state="frozen"/>
      <selection pane="bottomLeft" activeCell="F59" sqref="F59"/>
    </sheetView>
  </sheetViews>
  <sheetFormatPr baseColWidth="10" defaultRowHeight="14.25" x14ac:dyDescent="0.2"/>
  <cols>
    <col min="1" max="1" width="3.5703125" style="129" customWidth="1"/>
    <col min="2" max="2" width="4.140625" style="129" customWidth="1"/>
    <col min="3" max="3" width="17.7109375" style="129" customWidth="1"/>
    <col min="4" max="4" width="51.85546875" style="131" customWidth="1"/>
    <col min="5" max="5" width="4.42578125" style="129" customWidth="1"/>
    <col min="6" max="6" width="36.7109375" style="129" customWidth="1"/>
    <col min="7" max="16384" width="11.42578125" style="129"/>
  </cols>
  <sheetData>
    <row r="1" spans="2:8" x14ac:dyDescent="0.2">
      <c r="B1" s="5"/>
      <c r="C1" s="5"/>
      <c r="D1" s="130"/>
      <c r="E1" s="5"/>
      <c r="F1" s="5"/>
      <c r="G1" s="5"/>
      <c r="H1" s="5"/>
    </row>
    <row r="2" spans="2:8" x14ac:dyDescent="0.2">
      <c r="B2" s="5"/>
      <c r="C2" s="5"/>
      <c r="D2" s="130"/>
      <c r="E2" s="5"/>
      <c r="F2" s="5"/>
      <c r="G2" s="5"/>
      <c r="H2" s="5"/>
    </row>
    <row r="3" spans="2:8" x14ac:dyDescent="0.2">
      <c r="B3" s="5"/>
      <c r="C3" s="5"/>
      <c r="D3" s="130"/>
      <c r="E3" s="5"/>
      <c r="F3" s="5"/>
      <c r="G3" s="5"/>
      <c r="H3" s="5"/>
    </row>
    <row r="4" spans="2:8" x14ac:dyDescent="0.2">
      <c r="B4" s="5"/>
      <c r="C4" s="5"/>
      <c r="D4" s="130"/>
      <c r="E4" s="5"/>
      <c r="F4" s="5"/>
      <c r="G4" s="5"/>
      <c r="H4" s="5"/>
    </row>
    <row r="5" spans="2:8" x14ac:dyDescent="0.2">
      <c r="B5" s="5"/>
      <c r="C5" s="5"/>
      <c r="D5" s="130"/>
      <c r="E5" s="5"/>
      <c r="F5" s="5"/>
      <c r="G5" s="5"/>
      <c r="H5" s="5"/>
    </row>
    <row r="6" spans="2:8" x14ac:dyDescent="0.2">
      <c r="B6" s="5"/>
      <c r="C6" s="5"/>
      <c r="D6" s="130"/>
      <c r="E6" s="5"/>
      <c r="F6" s="5"/>
      <c r="G6" s="5"/>
      <c r="H6" s="5"/>
    </row>
    <row r="7" spans="2:8" ht="15" x14ac:dyDescent="0.2">
      <c r="B7" s="149" t="s">
        <v>35</v>
      </c>
      <c r="C7" s="6"/>
      <c r="D7" s="6"/>
      <c r="E7" s="13"/>
      <c r="F7" s="13"/>
      <c r="G7" s="13"/>
      <c r="H7" s="5"/>
    </row>
    <row r="8" spans="2:8" x14ac:dyDescent="0.2">
      <c r="B8" s="5"/>
      <c r="C8" s="5"/>
      <c r="D8" s="130"/>
      <c r="E8" s="5"/>
      <c r="F8" s="5"/>
      <c r="G8" s="5"/>
      <c r="H8" s="5"/>
    </row>
    <row r="9" spans="2:8" s="26" customFormat="1" ht="12" x14ac:dyDescent="0.2">
      <c r="B9" s="133" t="s">
        <v>36</v>
      </c>
      <c r="D9" s="134"/>
    </row>
    <row r="10" spans="2:8" s="26" customFormat="1" ht="12" x14ac:dyDescent="0.2">
      <c r="B10" s="135" t="s">
        <v>121</v>
      </c>
      <c r="D10" s="134"/>
    </row>
    <row r="11" spans="2:8" s="26" customFormat="1" ht="12" x14ac:dyDescent="0.2">
      <c r="B11" s="135" t="s">
        <v>122</v>
      </c>
      <c r="D11" s="134"/>
    </row>
    <row r="12" spans="2:8" s="26" customFormat="1" ht="12" x14ac:dyDescent="0.2">
      <c r="D12" s="134"/>
    </row>
    <row r="13" spans="2:8" s="26" customFormat="1" ht="12" x14ac:dyDescent="0.2">
      <c r="B13" s="135" t="s">
        <v>123</v>
      </c>
      <c r="D13" s="134"/>
    </row>
    <row r="14" spans="2:8" s="26" customFormat="1" ht="12" x14ac:dyDescent="0.2">
      <c r="B14" s="26" t="s">
        <v>160</v>
      </c>
      <c r="C14" s="26" t="s">
        <v>90</v>
      </c>
      <c r="D14" s="134"/>
    </row>
    <row r="15" spans="2:8" s="26" customFormat="1" ht="12" x14ac:dyDescent="0.2">
      <c r="B15" s="26" t="s">
        <v>89</v>
      </c>
      <c r="C15" s="26" t="s">
        <v>92</v>
      </c>
      <c r="D15" s="134"/>
    </row>
    <row r="16" spans="2:8" s="26" customFormat="1" ht="12" x14ac:dyDescent="0.2">
      <c r="B16" s="26" t="s">
        <v>91</v>
      </c>
      <c r="C16" s="26" t="s">
        <v>148</v>
      </c>
      <c r="D16" s="134"/>
    </row>
    <row r="17" spans="2:4" s="26" customFormat="1" ht="12" x14ac:dyDescent="0.2">
      <c r="B17" s="26" t="s">
        <v>93</v>
      </c>
      <c r="C17" s="26" t="s">
        <v>96</v>
      </c>
      <c r="D17" s="134"/>
    </row>
    <row r="18" spans="2:4" s="26" customFormat="1" ht="12" x14ac:dyDescent="0.2">
      <c r="B18" s="26" t="s">
        <v>97</v>
      </c>
      <c r="C18" s="26" t="s">
        <v>94</v>
      </c>
      <c r="D18" s="134"/>
    </row>
    <row r="19" spans="2:4" s="26" customFormat="1" ht="12" x14ac:dyDescent="0.2">
      <c r="D19" s="134"/>
    </row>
    <row r="20" spans="2:4" s="26" customFormat="1" ht="12" x14ac:dyDescent="0.2">
      <c r="B20" s="135" t="s">
        <v>95</v>
      </c>
      <c r="D20" s="134"/>
    </row>
    <row r="21" spans="2:4" s="26" customFormat="1" ht="12" x14ac:dyDescent="0.2">
      <c r="B21" s="26" t="s">
        <v>98</v>
      </c>
      <c r="C21" s="26" t="s">
        <v>233</v>
      </c>
      <c r="D21" s="134"/>
    </row>
    <row r="22" spans="2:4" s="26" customFormat="1" ht="12" x14ac:dyDescent="0.2">
      <c r="B22" s="26" t="s">
        <v>99</v>
      </c>
      <c r="C22" s="26" t="s">
        <v>234</v>
      </c>
      <c r="D22" s="134"/>
    </row>
    <row r="23" spans="2:4" s="26" customFormat="1" ht="12" x14ac:dyDescent="0.2">
      <c r="B23" s="26" t="s">
        <v>100</v>
      </c>
      <c r="C23" s="26" t="s">
        <v>101</v>
      </c>
      <c r="D23" s="134"/>
    </row>
    <row r="24" spans="2:4" s="26" customFormat="1" ht="12" x14ac:dyDescent="0.2">
      <c r="D24" s="134"/>
    </row>
    <row r="25" spans="2:4" s="26" customFormat="1" ht="12" x14ac:dyDescent="0.2">
      <c r="B25" s="135" t="s">
        <v>102</v>
      </c>
      <c r="D25" s="134"/>
    </row>
    <row r="26" spans="2:4" s="26" customFormat="1" ht="12" x14ac:dyDescent="0.2">
      <c r="B26" s="26" t="s">
        <v>103</v>
      </c>
      <c r="C26" s="26" t="s">
        <v>191</v>
      </c>
      <c r="D26" s="134"/>
    </row>
    <row r="27" spans="2:4" s="26" customFormat="1" ht="12" x14ac:dyDescent="0.2">
      <c r="B27" s="26" t="s">
        <v>104</v>
      </c>
      <c r="C27" s="26" t="s">
        <v>193</v>
      </c>
      <c r="D27" s="134"/>
    </row>
    <row r="28" spans="2:4" s="26" customFormat="1" ht="12" x14ac:dyDescent="0.2">
      <c r="B28" s="136" t="s">
        <v>87</v>
      </c>
      <c r="D28" s="134"/>
    </row>
    <row r="29" spans="2:4" s="26" customFormat="1" ht="12" x14ac:dyDescent="0.2">
      <c r="B29" s="26" t="s">
        <v>105</v>
      </c>
      <c r="C29" s="26" t="s">
        <v>208</v>
      </c>
      <c r="D29" s="134"/>
    </row>
    <row r="30" spans="2:4" s="26" customFormat="1" ht="12" x14ac:dyDescent="0.2">
      <c r="B30" s="26" t="s">
        <v>107</v>
      </c>
      <c r="C30" s="26" t="s">
        <v>209</v>
      </c>
      <c r="D30" s="134"/>
    </row>
    <row r="31" spans="2:4" s="26" customFormat="1" ht="12" x14ac:dyDescent="0.2">
      <c r="B31" s="26" t="s">
        <v>109</v>
      </c>
      <c r="C31" s="26" t="s">
        <v>106</v>
      </c>
      <c r="D31" s="134"/>
    </row>
    <row r="32" spans="2:4" s="26" customFormat="1" ht="12" x14ac:dyDescent="0.2">
      <c r="B32" s="26" t="s">
        <v>110</v>
      </c>
      <c r="C32" s="26" t="s">
        <v>108</v>
      </c>
      <c r="D32" s="134"/>
    </row>
    <row r="33" spans="2:6" s="26" customFormat="1" ht="12" x14ac:dyDescent="0.2">
      <c r="B33" s="136" t="s">
        <v>125</v>
      </c>
      <c r="D33" s="134"/>
    </row>
    <row r="34" spans="2:6" s="26" customFormat="1" ht="12" x14ac:dyDescent="0.2">
      <c r="B34" s="26" t="s">
        <v>161</v>
      </c>
      <c r="C34" s="26" t="s">
        <v>192</v>
      </c>
      <c r="D34" s="134"/>
    </row>
    <row r="35" spans="2:6" s="26" customFormat="1" ht="12" x14ac:dyDescent="0.2">
      <c r="B35" s="26" t="s">
        <v>112</v>
      </c>
      <c r="C35" s="26" t="s">
        <v>111</v>
      </c>
      <c r="D35" s="134"/>
    </row>
    <row r="36" spans="2:6" s="26" customFormat="1" ht="12" x14ac:dyDescent="0.2">
      <c r="D36" s="134"/>
    </row>
    <row r="37" spans="2:6" s="26" customFormat="1" ht="12" x14ac:dyDescent="0.2">
      <c r="B37" s="135" t="s">
        <v>124</v>
      </c>
      <c r="D37" s="134"/>
    </row>
    <row r="38" spans="2:6" s="26" customFormat="1" ht="12" x14ac:dyDescent="0.2">
      <c r="B38" s="26" t="s">
        <v>113</v>
      </c>
      <c r="C38" s="26" t="s">
        <v>114</v>
      </c>
      <c r="D38" s="134"/>
    </row>
    <row r="39" spans="2:6" s="26" customFormat="1" ht="12" x14ac:dyDescent="0.2">
      <c r="B39" s="26" t="s">
        <v>144</v>
      </c>
      <c r="C39" s="26" t="s">
        <v>115</v>
      </c>
      <c r="D39" s="134"/>
    </row>
    <row r="40" spans="2:6" s="26" customFormat="1" ht="12" x14ac:dyDescent="0.2">
      <c r="B40" s="26" t="s">
        <v>227</v>
      </c>
      <c r="C40" s="26" t="s">
        <v>116</v>
      </c>
      <c r="D40" s="134"/>
    </row>
    <row r="41" spans="2:6" s="26" customFormat="1" ht="12" x14ac:dyDescent="0.2">
      <c r="B41" s="26" t="s">
        <v>228</v>
      </c>
      <c r="C41" s="26" t="s">
        <v>117</v>
      </c>
      <c r="D41" s="134"/>
    </row>
    <row r="42" spans="2:6" s="26" customFormat="1" ht="12" x14ac:dyDescent="0.2">
      <c r="B42" s="26" t="s">
        <v>229</v>
      </c>
      <c r="C42" s="26" t="s">
        <v>118</v>
      </c>
      <c r="D42" s="134"/>
    </row>
    <row r="43" spans="2:6" s="26" customFormat="1" ht="12" x14ac:dyDescent="0.2">
      <c r="B43" s="26" t="s">
        <v>230</v>
      </c>
      <c r="C43" s="26" t="s">
        <v>119</v>
      </c>
      <c r="D43" s="134"/>
    </row>
    <row r="44" spans="2:6" s="26" customFormat="1" ht="12" x14ac:dyDescent="0.2">
      <c r="B44" s="26" t="s">
        <v>231</v>
      </c>
      <c r="C44" s="26" t="s">
        <v>120</v>
      </c>
      <c r="D44" s="134"/>
    </row>
    <row r="45" spans="2:6" s="26" customFormat="1" ht="12" x14ac:dyDescent="0.2">
      <c r="B45" s="26" t="s">
        <v>232</v>
      </c>
      <c r="C45" s="26" t="s">
        <v>207</v>
      </c>
      <c r="D45" s="134"/>
    </row>
    <row r="46" spans="2:6" s="26" customFormat="1" ht="12" x14ac:dyDescent="0.2">
      <c r="D46" s="134"/>
    </row>
    <row r="47" spans="2:6" s="26" customFormat="1" ht="12" x14ac:dyDescent="0.2">
      <c r="B47" s="153" t="s">
        <v>149</v>
      </c>
      <c r="C47" s="154"/>
      <c r="D47" s="155"/>
      <c r="E47" s="154"/>
      <c r="F47" s="154"/>
    </row>
    <row r="48" spans="2:6" s="26" customFormat="1" ht="12" x14ac:dyDescent="0.2">
      <c r="B48" s="153"/>
      <c r="C48" s="154"/>
      <c r="D48" s="155"/>
      <c r="E48" s="154"/>
      <c r="F48" s="154"/>
    </row>
    <row r="49" spans="2:6" s="26" customFormat="1" ht="24" customHeight="1" x14ac:dyDescent="0.2">
      <c r="B49" s="213" t="s">
        <v>177</v>
      </c>
      <c r="C49" s="213"/>
      <c r="D49" s="213"/>
      <c r="E49" s="213"/>
      <c r="F49" s="154"/>
    </row>
    <row r="50" spans="2:6" s="26" customFormat="1" ht="24" customHeight="1" x14ac:dyDescent="0.2">
      <c r="B50" s="213"/>
      <c r="C50" s="213"/>
      <c r="D50" s="213"/>
      <c r="E50" s="213"/>
      <c r="F50" s="154"/>
    </row>
    <row r="51" spans="2:6" s="26" customFormat="1" ht="24" customHeight="1" x14ac:dyDescent="0.2">
      <c r="B51" s="156"/>
      <c r="C51" s="156"/>
      <c r="D51" s="156"/>
      <c r="E51" s="156"/>
      <c r="F51" s="154"/>
    </row>
    <row r="52" spans="2:6" s="26" customFormat="1" ht="12" x14ac:dyDescent="0.2">
      <c r="B52" s="157" t="s">
        <v>150</v>
      </c>
      <c r="C52" s="157"/>
      <c r="D52" s="155"/>
      <c r="E52" s="154"/>
      <c r="F52" s="154"/>
    </row>
    <row r="53" spans="2:6" s="26" customFormat="1" ht="12" x14ac:dyDescent="0.2">
      <c r="B53" s="157" t="s">
        <v>151</v>
      </c>
      <c r="C53" s="157"/>
      <c r="D53" s="155"/>
      <c r="E53" s="154"/>
      <c r="F53" s="154"/>
    </row>
    <row r="54" spans="2:6" s="26" customFormat="1" ht="12" x14ac:dyDescent="0.2">
      <c r="B54" s="158"/>
      <c r="C54" s="155"/>
      <c r="D54" s="155"/>
      <c r="E54" s="154"/>
      <c r="F54" s="154"/>
    </row>
    <row r="55" spans="2:6" x14ac:dyDescent="0.2">
      <c r="B55" s="132" t="s">
        <v>145</v>
      </c>
    </row>
    <row r="56" spans="2:6" x14ac:dyDescent="0.2">
      <c r="C56" s="128"/>
    </row>
    <row r="57" spans="2:6" ht="15" customHeight="1" x14ac:dyDescent="0.2">
      <c r="D57" s="129"/>
    </row>
    <row r="58" spans="2:6" x14ac:dyDescent="0.2">
      <c r="D58" s="129"/>
    </row>
    <row r="59" spans="2:6" x14ac:dyDescent="0.2">
      <c r="D59" s="129"/>
    </row>
    <row r="60" spans="2:6" x14ac:dyDescent="0.2">
      <c r="D60" s="129"/>
    </row>
  </sheetData>
  <mergeCells count="1">
    <mergeCell ref="B49:E50"/>
  </mergeCells>
  <hyperlinks>
    <hyperlink ref="C14" location="'T1'!A1" display="Según nacionalidad y país de nacimiento"/>
    <hyperlink ref="C15" location="'T2'!A1" display="Según el nivel máximo de titulación obtenida por sus progenitores"/>
    <hyperlink ref="C17" location="'T4'!A1" display="Según estudios posteriores realizados"/>
    <hyperlink ref="C18" location="'T5'!A1" display="Según movilidad interior y exterior"/>
    <hyperlink ref="C21" location="'T6'!A1" display="Según lengua materna"/>
    <hyperlink ref="C22" location="'T7'!A1" display="Según otros idiomas diferentes de la lengua materna"/>
    <hyperlink ref="C23" location="'T8'!A1" display="Según habilidades TIC"/>
    <hyperlink ref="C16" location="'T3'!A1" display="Según nivel de estudios más alto en el que ha estado matriculado"/>
    <hyperlink ref="C26" location="'T9'!A1" display="Según su situación laboral"/>
    <hyperlink ref="C27" location="'T10'!A1" display="Según si estaban dados de alta como trabajadores en la Seguridad Social (2015-2019)"/>
    <hyperlink ref="C29" location="'T11'!A1" display="Trabajando, según tramos de sueldo que perciben "/>
    <hyperlink ref="C30" location="'T12'!A1" display="Trabajando, según tipo de jornada"/>
    <hyperlink ref="C31" location="'T13'!A1" display="Según su situación profesional"/>
    <hyperlink ref="C32" location="'T14'!A1" display="Según adecuación puesto-formación"/>
    <hyperlink ref="C34" location="'T15'!A1" display="Según su situación de inactividad"/>
    <hyperlink ref="C35" location="'T16'!A1" display="Según si han buscado empleo y tiempo buscandolo "/>
    <hyperlink ref="C38" location="'T17'!A1" display="Según tiempo transcurrido hasta que encontraron trabajo"/>
    <hyperlink ref="C39" location="'T18'!A1" display="Según su situación laboral "/>
    <hyperlink ref="C40" location="'T19'!A1" display="Según tipo de jornada "/>
    <hyperlink ref="C41" location="'T20'!A1" display="Según salario "/>
    <hyperlink ref="C42" location="'T21'!A1" display="Según el número de empleadores que han tenido"/>
    <hyperlink ref="C43" location="'T22'!A1" display="Según su satisfacción con la trayectoria educativa y profesional"/>
    <hyperlink ref="C44" location="'T23'!A1" display="Según si repeterían su trayectoria educativa y profesional"/>
    <hyperlink ref="C45" location="'T24'!A1" display="Según su opinión sobre la utilidad del titulo para encontrar emple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9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RowHeight="12" x14ac:dyDescent="0.2"/>
  <cols>
    <col min="1" max="1" width="3" style="26" customWidth="1"/>
    <col min="2" max="3" width="11.42578125" style="26"/>
    <col min="4" max="4" width="7.5703125" style="26" bestFit="1" customWidth="1"/>
    <col min="5" max="6" width="10" style="26" bestFit="1" customWidth="1"/>
    <col min="7" max="7" width="10.140625" style="26" customWidth="1"/>
    <col min="8" max="10" width="11.42578125" style="26"/>
    <col min="11" max="11" width="10.42578125" style="26" customWidth="1"/>
    <col min="12" max="12" width="11.42578125" style="26"/>
    <col min="13" max="13" width="10" style="26" customWidth="1"/>
    <col min="14" max="16384" width="11.42578125" style="26"/>
  </cols>
  <sheetData>
    <row r="1" spans="2:19" ht="69.95" customHeight="1" x14ac:dyDescent="0.2">
      <c r="B1" s="246"/>
      <c r="C1" s="246"/>
      <c r="D1" s="246"/>
      <c r="E1" s="246"/>
      <c r="F1" s="246"/>
      <c r="G1" s="246"/>
      <c r="H1" s="246"/>
      <c r="I1" s="35"/>
      <c r="J1" s="35"/>
      <c r="K1" s="35"/>
      <c r="L1" s="35"/>
      <c r="M1" s="35"/>
      <c r="N1" s="35"/>
      <c r="O1" s="35"/>
      <c r="P1" s="35"/>
      <c r="Q1" s="35"/>
    </row>
    <row r="2" spans="2:19" x14ac:dyDescent="0.2">
      <c r="B2" s="36"/>
      <c r="C2" s="36"/>
      <c r="D2" s="36"/>
      <c r="E2" s="36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  <c r="Q2" s="35"/>
    </row>
    <row r="3" spans="2:19" ht="12" customHeight="1" x14ac:dyDescent="0.25">
      <c r="B3" s="216" t="s">
        <v>237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</row>
    <row r="4" spans="2:19" x14ac:dyDescent="0.2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19" ht="48" customHeight="1" x14ac:dyDescent="0.2">
      <c r="B5" s="245" t="s">
        <v>51</v>
      </c>
      <c r="C5" s="245"/>
      <c r="D5" s="173" t="s">
        <v>3</v>
      </c>
      <c r="E5" s="173" t="s">
        <v>87</v>
      </c>
      <c r="F5" s="173" t="s">
        <v>194</v>
      </c>
      <c r="G5" s="173" t="s">
        <v>195</v>
      </c>
      <c r="H5" s="63"/>
      <c r="I5" s="247" t="s">
        <v>214</v>
      </c>
      <c r="J5" s="248"/>
      <c r="K5" s="173" t="s">
        <v>196</v>
      </c>
      <c r="L5" s="173" t="s">
        <v>197</v>
      </c>
      <c r="M5" s="173" t="s">
        <v>198</v>
      </c>
      <c r="N5" s="63"/>
      <c r="O5" s="35"/>
      <c r="P5" s="35"/>
      <c r="Q5" s="35"/>
    </row>
    <row r="6" spans="2:19" ht="12" customHeight="1" x14ac:dyDescent="0.2">
      <c r="B6" s="245" t="s">
        <v>0</v>
      </c>
      <c r="C6" s="174" t="s">
        <v>3</v>
      </c>
      <c r="D6" s="175">
        <f>SUM(D7:D11)</f>
        <v>12553.11389500002</v>
      </c>
      <c r="E6" s="175">
        <f t="shared" ref="E6:F6" si="0">SUM(E7:E11)</f>
        <v>7331.6102259999989</v>
      </c>
      <c r="F6" s="175">
        <f t="shared" si="0"/>
        <v>1450.0537240000001</v>
      </c>
      <c r="G6" s="175">
        <f>SUM(G7:G11)</f>
        <v>3771.4499449999958</v>
      </c>
      <c r="H6" s="63"/>
      <c r="I6" s="245" t="s">
        <v>0</v>
      </c>
      <c r="J6" s="174" t="s">
        <v>3</v>
      </c>
      <c r="K6" s="176">
        <f>(E6+F6)/D6*100</f>
        <v>69.956060491873558</v>
      </c>
      <c r="L6" s="176">
        <f>E6/(E6+F6)*100</f>
        <v>83.487711073252811</v>
      </c>
      <c r="M6" s="176">
        <f>F6/(E6+F6)*100</f>
        <v>16.512288926747196</v>
      </c>
      <c r="N6" s="63"/>
      <c r="O6" s="35"/>
      <c r="P6" s="35"/>
      <c r="Q6" s="35"/>
    </row>
    <row r="7" spans="2:19" ht="12" customHeight="1" x14ac:dyDescent="0.2">
      <c r="B7" s="245"/>
      <c r="C7" s="174" t="s">
        <v>34</v>
      </c>
      <c r="D7" s="175">
        <v>1487.1138629999994</v>
      </c>
      <c r="E7" s="175">
        <v>834.31768799999998</v>
      </c>
      <c r="F7" s="175">
        <v>375.28987400000005</v>
      </c>
      <c r="G7" s="175">
        <v>277.50630100000001</v>
      </c>
      <c r="H7" s="63"/>
      <c r="I7" s="245"/>
      <c r="J7" s="174" t="s">
        <v>34</v>
      </c>
      <c r="K7" s="176">
        <f t="shared" ref="K7:K23" si="1">(E7+F7)/D7*100</f>
        <v>81.339270118820792</v>
      </c>
      <c r="L7" s="176">
        <f t="shared" ref="L7:L23" si="2">E7/(E7+F7)*100</f>
        <v>68.974245384223209</v>
      </c>
      <c r="M7" s="176">
        <f t="shared" ref="M7:M23" si="3">F7/(E7+F7)*100</f>
        <v>31.025754615776783</v>
      </c>
      <c r="N7" s="63"/>
      <c r="O7" s="35"/>
      <c r="P7" s="35"/>
      <c r="Q7" s="35"/>
    </row>
    <row r="8" spans="2:19" ht="12" customHeight="1" x14ac:dyDescent="0.2">
      <c r="B8" s="245"/>
      <c r="C8" s="174" t="s">
        <v>31</v>
      </c>
      <c r="D8" s="177">
        <v>4982.0000250000166</v>
      </c>
      <c r="E8" s="177">
        <v>2119.8538029999977</v>
      </c>
      <c r="F8" s="177">
        <v>380.97701499999999</v>
      </c>
      <c r="G8" s="177">
        <v>2481.1692069999963</v>
      </c>
      <c r="H8" s="63"/>
      <c r="I8" s="245"/>
      <c r="J8" s="174" t="s">
        <v>31</v>
      </c>
      <c r="K8" s="176">
        <f t="shared" si="1"/>
        <v>50.197326484356843</v>
      </c>
      <c r="L8" s="176">
        <f t="shared" si="2"/>
        <v>84.76598207852058</v>
      </c>
      <c r="M8" s="176">
        <f t="shared" si="3"/>
        <v>15.23401792147942</v>
      </c>
      <c r="N8" s="63"/>
      <c r="O8" s="35"/>
      <c r="P8" s="35"/>
      <c r="Q8" s="35"/>
    </row>
    <row r="9" spans="2:19" ht="12" customHeight="1" x14ac:dyDescent="0.2">
      <c r="B9" s="245"/>
      <c r="C9" s="174" t="s">
        <v>199</v>
      </c>
      <c r="D9" s="177">
        <v>3439.0000130000053</v>
      </c>
      <c r="E9" s="177">
        <v>2153.8304510000007</v>
      </c>
      <c r="F9" s="177">
        <v>444.96057500000006</v>
      </c>
      <c r="G9" s="177">
        <v>840.20898699999975</v>
      </c>
      <c r="H9" s="63"/>
      <c r="I9" s="245"/>
      <c r="J9" s="174" t="s">
        <v>199</v>
      </c>
      <c r="K9" s="176">
        <f t="shared" si="1"/>
        <v>75.568217975461721</v>
      </c>
      <c r="L9" s="176">
        <f t="shared" si="2"/>
        <v>82.878170251154316</v>
      </c>
      <c r="M9" s="176">
        <f t="shared" si="3"/>
        <v>17.121829748845681</v>
      </c>
      <c r="N9" s="63"/>
      <c r="O9" s="35"/>
      <c r="P9" s="35"/>
      <c r="Q9" s="35"/>
    </row>
    <row r="10" spans="2:19" ht="12" customHeight="1" x14ac:dyDescent="0.2">
      <c r="B10" s="245"/>
      <c r="C10" s="174" t="s">
        <v>32</v>
      </c>
      <c r="D10" s="177">
        <v>1179.0000020000007</v>
      </c>
      <c r="E10" s="177">
        <v>1004.1180920000005</v>
      </c>
      <c r="F10" s="177">
        <v>95.247008999999977</v>
      </c>
      <c r="G10" s="177">
        <v>79.634900999999999</v>
      </c>
      <c r="H10" s="63"/>
      <c r="I10" s="245"/>
      <c r="J10" s="174" t="s">
        <v>32</v>
      </c>
      <c r="K10" s="176">
        <f t="shared" si="1"/>
        <v>93.245555482195826</v>
      </c>
      <c r="L10" s="176">
        <f t="shared" si="2"/>
        <v>91.336180408732119</v>
      </c>
      <c r="M10" s="176">
        <f t="shared" si="3"/>
        <v>8.663819591267881</v>
      </c>
      <c r="N10" s="63"/>
      <c r="O10" s="35"/>
      <c r="P10" s="35"/>
      <c r="Q10" s="35"/>
    </row>
    <row r="11" spans="2:19" ht="12" customHeight="1" x14ac:dyDescent="0.2">
      <c r="B11" s="245"/>
      <c r="C11" s="174" t="s">
        <v>33</v>
      </c>
      <c r="D11" s="177">
        <v>1465.9999919999982</v>
      </c>
      <c r="E11" s="177">
        <v>1219.4901919999988</v>
      </c>
      <c r="F11" s="177">
        <v>153.57925100000003</v>
      </c>
      <c r="G11" s="177">
        <v>92.930548999999999</v>
      </c>
      <c r="H11" s="178"/>
      <c r="I11" s="245"/>
      <c r="J11" s="174" t="s">
        <v>33</v>
      </c>
      <c r="K11" s="176">
        <f t="shared" si="1"/>
        <v>93.660944781233042</v>
      </c>
      <c r="L11" s="176">
        <f t="shared" si="2"/>
        <v>88.814895576989386</v>
      </c>
      <c r="M11" s="176">
        <f t="shared" si="3"/>
        <v>11.18510442301061</v>
      </c>
      <c r="N11" s="63"/>
      <c r="O11" s="35"/>
      <c r="P11" s="35"/>
      <c r="Q11" s="35"/>
    </row>
    <row r="12" spans="2:19" ht="12" customHeight="1" x14ac:dyDescent="0.2">
      <c r="B12" s="245" t="s">
        <v>1</v>
      </c>
      <c r="C12" s="174" t="s">
        <v>3</v>
      </c>
      <c r="D12" s="175">
        <v>6444.6245409999956</v>
      </c>
      <c r="E12" s="175">
        <v>3762.6027009999993</v>
      </c>
      <c r="F12" s="175">
        <v>821.04182300000014</v>
      </c>
      <c r="G12" s="175">
        <v>1860.9800170000001</v>
      </c>
      <c r="H12" s="63"/>
      <c r="I12" s="245" t="s">
        <v>1</v>
      </c>
      <c r="J12" s="174" t="s">
        <v>3</v>
      </c>
      <c r="K12" s="176">
        <f t="shared" si="1"/>
        <v>71.123530856442528</v>
      </c>
      <c r="L12" s="176">
        <f t="shared" si="2"/>
        <v>82.087576409972058</v>
      </c>
      <c r="M12" s="176">
        <f t="shared" si="3"/>
        <v>17.912423590027949</v>
      </c>
      <c r="N12" s="63"/>
      <c r="O12" s="35"/>
      <c r="P12" s="35"/>
      <c r="Q12" s="35"/>
    </row>
    <row r="13" spans="2:19" ht="12" customHeight="1" x14ac:dyDescent="0.2">
      <c r="B13" s="245"/>
      <c r="C13" s="174" t="s">
        <v>34</v>
      </c>
      <c r="D13" s="175">
        <v>981.62451099999976</v>
      </c>
      <c r="E13" s="175">
        <v>536.64233000000013</v>
      </c>
      <c r="F13" s="175">
        <v>271.38287700000001</v>
      </c>
      <c r="G13" s="175"/>
      <c r="H13" s="63"/>
      <c r="I13" s="245"/>
      <c r="J13" s="174" t="s">
        <v>34</v>
      </c>
      <c r="K13" s="176">
        <f t="shared" si="1"/>
        <v>82.31510093170445</v>
      </c>
      <c r="L13" s="176">
        <f t="shared" si="2"/>
        <v>66.41405804559264</v>
      </c>
      <c r="M13" s="176">
        <f t="shared" si="3"/>
        <v>33.585941954407367</v>
      </c>
      <c r="N13" s="63"/>
      <c r="O13" s="35"/>
      <c r="P13" s="35"/>
      <c r="Q13" s="35"/>
    </row>
    <row r="14" spans="2:19" ht="12" customHeight="1" x14ac:dyDescent="0.2">
      <c r="B14" s="245"/>
      <c r="C14" s="174" t="s">
        <v>31</v>
      </c>
      <c r="D14" s="168">
        <v>2441.0000089999976</v>
      </c>
      <c r="E14" s="168">
        <v>1086.5274979999992</v>
      </c>
      <c r="F14" s="168"/>
      <c r="G14" s="168">
        <v>1212.1524239999999</v>
      </c>
      <c r="H14" s="63"/>
      <c r="I14" s="245"/>
      <c r="J14" s="174" t="s">
        <v>31</v>
      </c>
      <c r="K14" s="176">
        <f t="shared" si="1"/>
        <v>44.511572879719736</v>
      </c>
      <c r="L14" s="176"/>
      <c r="M14" s="176"/>
      <c r="N14" s="63"/>
      <c r="O14" s="35"/>
      <c r="P14" s="35"/>
      <c r="Q14" s="35"/>
    </row>
    <row r="15" spans="2:19" ht="12" customHeight="1" x14ac:dyDescent="0.2">
      <c r="B15" s="245"/>
      <c r="C15" s="174" t="s">
        <v>199</v>
      </c>
      <c r="D15" s="177">
        <v>1502.0000279999977</v>
      </c>
      <c r="E15" s="177">
        <v>859.07880099999954</v>
      </c>
      <c r="F15" s="177">
        <v>253.22947000000005</v>
      </c>
      <c r="G15" s="177">
        <v>389.69175700000017</v>
      </c>
      <c r="H15" s="63"/>
      <c r="I15" s="245"/>
      <c r="J15" s="174" t="s">
        <v>199</v>
      </c>
      <c r="K15" s="176">
        <f t="shared" si="1"/>
        <v>74.055143160090637</v>
      </c>
      <c r="L15" s="176">
        <f t="shared" si="2"/>
        <v>77.233876920438703</v>
      </c>
      <c r="M15" s="176">
        <f t="shared" si="3"/>
        <v>22.766123079561289</v>
      </c>
      <c r="N15" s="63"/>
      <c r="O15" s="35"/>
      <c r="P15" s="35"/>
      <c r="Q15" s="35"/>
    </row>
    <row r="16" spans="2:19" ht="12" customHeight="1" x14ac:dyDescent="0.2">
      <c r="B16" s="245"/>
      <c r="C16" s="174" t="s">
        <v>32</v>
      </c>
      <c r="D16" s="177">
        <v>681.99999799999989</v>
      </c>
      <c r="E16" s="177">
        <v>586.98792600000036</v>
      </c>
      <c r="F16" s="177">
        <v>63.351972999999994</v>
      </c>
      <c r="G16" s="177"/>
      <c r="H16" s="63"/>
      <c r="I16" s="245"/>
      <c r="J16" s="174" t="s">
        <v>32</v>
      </c>
      <c r="K16" s="176">
        <f t="shared" si="1"/>
        <v>95.357756731254497</v>
      </c>
      <c r="L16" s="176">
        <f t="shared" si="2"/>
        <v>90.258636584128766</v>
      </c>
      <c r="M16" s="176">
        <f t="shared" si="3"/>
        <v>9.7413634158712377</v>
      </c>
      <c r="N16" s="63"/>
      <c r="O16" s="35"/>
      <c r="P16" s="35"/>
      <c r="Q16" s="35"/>
    </row>
    <row r="17" spans="2:17" ht="12" customHeight="1" x14ac:dyDescent="0.2">
      <c r="B17" s="245"/>
      <c r="C17" s="174" t="s">
        <v>33</v>
      </c>
      <c r="D17" s="177">
        <v>837.9999949999999</v>
      </c>
      <c r="E17" s="177">
        <v>693.3661460000003</v>
      </c>
      <c r="F17" s="177">
        <v>90.757415999999992</v>
      </c>
      <c r="G17" s="177"/>
      <c r="H17" s="63"/>
      <c r="I17" s="245"/>
      <c r="J17" s="174" t="s">
        <v>33</v>
      </c>
      <c r="K17" s="176">
        <f t="shared" si="1"/>
        <v>93.570831345888067</v>
      </c>
      <c r="L17" s="176">
        <f t="shared" si="2"/>
        <v>88.425623154530328</v>
      </c>
      <c r="M17" s="176">
        <f t="shared" si="3"/>
        <v>11.574376845469663</v>
      </c>
      <c r="N17" s="63"/>
      <c r="O17" s="35"/>
      <c r="P17" s="35"/>
      <c r="Q17" s="35"/>
    </row>
    <row r="18" spans="2:17" ht="12" customHeight="1" x14ac:dyDescent="0.2">
      <c r="B18" s="245" t="s">
        <v>2</v>
      </c>
      <c r="C18" s="174" t="s">
        <v>3</v>
      </c>
      <c r="D18" s="175">
        <v>6108.4893540000012</v>
      </c>
      <c r="E18" s="175">
        <v>3569.0075250000009</v>
      </c>
      <c r="F18" s="175">
        <v>629.01190099999997</v>
      </c>
      <c r="G18" s="175">
        <v>1910.4699279999977</v>
      </c>
      <c r="H18" s="63"/>
      <c r="I18" s="245" t="s">
        <v>2</v>
      </c>
      <c r="J18" s="174" t="s">
        <v>3</v>
      </c>
      <c r="K18" s="176">
        <f t="shared" si="1"/>
        <v>68.724347096570213</v>
      </c>
      <c r="L18" s="176">
        <f t="shared" si="2"/>
        <v>85.016460450271396</v>
      </c>
      <c r="M18" s="176">
        <f t="shared" si="3"/>
        <v>14.983539549728608</v>
      </c>
      <c r="N18" s="63"/>
      <c r="O18" s="35"/>
      <c r="P18" s="35"/>
      <c r="Q18" s="35"/>
    </row>
    <row r="19" spans="2:17" ht="12" customHeight="1" x14ac:dyDescent="0.2">
      <c r="B19" s="245"/>
      <c r="C19" s="174" t="s">
        <v>34</v>
      </c>
      <c r="D19" s="175">
        <v>505.48935200000011</v>
      </c>
      <c r="E19" s="175">
        <v>297.67535800000002</v>
      </c>
      <c r="F19" s="175"/>
      <c r="G19" s="175"/>
      <c r="H19" s="63"/>
      <c r="I19" s="245"/>
      <c r="J19" s="174" t="s">
        <v>34</v>
      </c>
      <c r="K19" s="176">
        <f t="shared" si="1"/>
        <v>58.888551622745155</v>
      </c>
      <c r="L19" s="176"/>
      <c r="M19" s="176"/>
      <c r="N19" s="63"/>
      <c r="O19" s="35"/>
      <c r="P19" s="35"/>
      <c r="Q19" s="35"/>
    </row>
    <row r="20" spans="2:17" ht="12" customHeight="1" x14ac:dyDescent="0.2">
      <c r="B20" s="245"/>
      <c r="C20" s="174" t="s">
        <v>31</v>
      </c>
      <c r="D20" s="177">
        <v>2541.0000159999991</v>
      </c>
      <c r="E20" s="177">
        <v>1033.3263049999998</v>
      </c>
      <c r="F20" s="177">
        <v>238.65692800000005</v>
      </c>
      <c r="G20" s="177">
        <v>1269.0167829999978</v>
      </c>
      <c r="H20" s="63"/>
      <c r="I20" s="245"/>
      <c r="J20" s="174" t="s">
        <v>31</v>
      </c>
      <c r="K20" s="176">
        <f t="shared" si="1"/>
        <v>50.058371703685992</v>
      </c>
      <c r="L20" s="176">
        <f t="shared" si="2"/>
        <v>81.237415572128057</v>
      </c>
      <c r="M20" s="176">
        <f t="shared" si="3"/>
        <v>18.762584427871939</v>
      </c>
      <c r="N20" s="63"/>
      <c r="O20" s="35"/>
      <c r="P20" s="35"/>
      <c r="Q20" s="35"/>
    </row>
    <row r="21" spans="2:17" ht="12" customHeight="1" x14ac:dyDescent="0.2">
      <c r="B21" s="245"/>
      <c r="C21" s="174" t="s">
        <v>199</v>
      </c>
      <c r="D21" s="177">
        <v>1936.9999850000017</v>
      </c>
      <c r="E21" s="177">
        <v>1294.7516500000011</v>
      </c>
      <c r="F21" s="177">
        <v>191.73110500000001</v>
      </c>
      <c r="G21" s="177">
        <v>450.51722999999981</v>
      </c>
      <c r="H21" s="63"/>
      <c r="I21" s="245"/>
      <c r="J21" s="174" t="s">
        <v>199</v>
      </c>
      <c r="K21" s="176">
        <f t="shared" si="1"/>
        <v>76.74149543165845</v>
      </c>
      <c r="L21" s="176">
        <f t="shared" si="2"/>
        <v>87.101693285368796</v>
      </c>
      <c r="M21" s="176">
        <f t="shared" si="3"/>
        <v>12.898306714631202</v>
      </c>
      <c r="N21" s="63"/>
      <c r="O21" s="35"/>
      <c r="P21" s="35"/>
      <c r="Q21" s="35"/>
    </row>
    <row r="22" spans="2:17" ht="12" customHeight="1" x14ac:dyDescent="0.2">
      <c r="B22" s="245"/>
      <c r="C22" s="174" t="s">
        <v>32</v>
      </c>
      <c r="D22" s="177">
        <v>497.00000399999982</v>
      </c>
      <c r="E22" s="177">
        <v>417.13016599999992</v>
      </c>
      <c r="F22" s="177"/>
      <c r="G22" s="177">
        <v>47.97480199999999</v>
      </c>
      <c r="H22" s="63"/>
      <c r="I22" s="245"/>
      <c r="J22" s="174" t="s">
        <v>32</v>
      </c>
      <c r="K22" s="176">
        <f t="shared" si="1"/>
        <v>83.929610189701336</v>
      </c>
      <c r="L22" s="176"/>
      <c r="M22" s="176"/>
      <c r="N22" s="63"/>
      <c r="O22" s="35"/>
      <c r="P22" s="35"/>
      <c r="Q22" s="35"/>
    </row>
    <row r="23" spans="2:17" ht="12" customHeight="1" x14ac:dyDescent="0.2">
      <c r="B23" s="245"/>
      <c r="C23" s="174" t="s">
        <v>33</v>
      </c>
      <c r="D23" s="168">
        <v>627.99999700000103</v>
      </c>
      <c r="E23" s="168">
        <v>526.12404599999991</v>
      </c>
      <c r="F23" s="168">
        <v>62.821835000000014</v>
      </c>
      <c r="G23" s="168">
        <v>39.054116</v>
      </c>
      <c r="H23" s="63"/>
      <c r="I23" s="245"/>
      <c r="J23" s="174" t="s">
        <v>33</v>
      </c>
      <c r="K23" s="176">
        <f t="shared" si="1"/>
        <v>93.781191690037375</v>
      </c>
      <c r="L23" s="176">
        <f t="shared" si="2"/>
        <v>89.333173551815719</v>
      </c>
      <c r="M23" s="176">
        <f t="shared" si="3"/>
        <v>10.666826448184299</v>
      </c>
      <c r="N23" s="63"/>
      <c r="O23" s="35"/>
      <c r="P23" s="35"/>
      <c r="Q23" s="35"/>
    </row>
    <row r="24" spans="2:17" x14ac:dyDescent="0.2">
      <c r="B24" s="63"/>
      <c r="C24" s="63"/>
      <c r="D24" s="179"/>
      <c r="E24" s="179"/>
      <c r="F24" s="179"/>
      <c r="G24" s="179"/>
      <c r="H24" s="63"/>
      <c r="I24" s="63"/>
      <c r="J24" s="63"/>
      <c r="K24" s="63"/>
      <c r="L24" s="63"/>
      <c r="M24" s="63"/>
      <c r="N24" s="63"/>
      <c r="O24" s="35"/>
      <c r="P24" s="35"/>
      <c r="Q24" s="35"/>
    </row>
    <row r="25" spans="2:17" x14ac:dyDescent="0.2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35"/>
      <c r="P25" s="35"/>
      <c r="Q25" s="35"/>
    </row>
    <row r="26" spans="2:17" ht="48" customHeight="1" x14ac:dyDescent="0.2">
      <c r="B26" s="247" t="s">
        <v>52</v>
      </c>
      <c r="C26" s="248"/>
      <c r="D26" s="173" t="s">
        <v>3</v>
      </c>
      <c r="E26" s="173" t="s">
        <v>87</v>
      </c>
      <c r="F26" s="173" t="s">
        <v>194</v>
      </c>
      <c r="G26" s="173" t="s">
        <v>195</v>
      </c>
      <c r="H26" s="63"/>
      <c r="I26" s="63"/>
      <c r="J26" s="63"/>
      <c r="K26" s="63"/>
      <c r="L26" s="63"/>
      <c r="M26" s="63"/>
      <c r="N26" s="63"/>
      <c r="O26" s="35"/>
      <c r="P26" s="35"/>
      <c r="Q26" s="35"/>
    </row>
    <row r="27" spans="2:17" ht="12" customHeight="1" x14ac:dyDescent="0.2">
      <c r="B27" s="245" t="s">
        <v>0</v>
      </c>
      <c r="C27" s="174" t="s">
        <v>3</v>
      </c>
      <c r="D27" s="176">
        <f t="shared" ref="D27:G42" si="4">(D6/$D6*100)</f>
        <v>100</v>
      </c>
      <c r="E27" s="176">
        <f t="shared" si="4"/>
        <v>58.404713661685349</v>
      </c>
      <c r="F27" s="176">
        <f t="shared" si="4"/>
        <v>11.551346830188205</v>
      </c>
      <c r="G27" s="176">
        <f t="shared" si="4"/>
        <v>30.04393950812624</v>
      </c>
      <c r="H27" s="63"/>
      <c r="I27" s="63"/>
      <c r="J27" s="63"/>
      <c r="K27" s="63"/>
      <c r="L27" s="63"/>
      <c r="M27" s="63"/>
      <c r="N27" s="63"/>
      <c r="O27" s="35"/>
      <c r="P27" s="35"/>
      <c r="Q27" s="35"/>
    </row>
    <row r="28" spans="2:17" ht="12" customHeight="1" x14ac:dyDescent="0.2">
      <c r="B28" s="245"/>
      <c r="C28" s="174" t="s">
        <v>34</v>
      </c>
      <c r="D28" s="176">
        <f t="shared" si="4"/>
        <v>100</v>
      </c>
      <c r="E28" s="176">
        <f t="shared" si="4"/>
        <v>56.103147765491599</v>
      </c>
      <c r="F28" s="176">
        <f t="shared" si="4"/>
        <v>25.236122353329186</v>
      </c>
      <c r="G28" s="176">
        <f t="shared" si="4"/>
        <v>18.660729881179254</v>
      </c>
      <c r="H28" s="63"/>
      <c r="I28" s="63"/>
      <c r="J28" s="63"/>
      <c r="K28" s="63"/>
      <c r="L28" s="63"/>
      <c r="M28" s="63"/>
      <c r="N28" s="63"/>
      <c r="O28" s="35"/>
      <c r="P28" s="35"/>
      <c r="Q28" s="35"/>
    </row>
    <row r="29" spans="2:17" ht="12" customHeight="1" x14ac:dyDescent="0.2">
      <c r="B29" s="245"/>
      <c r="C29" s="174" t="s">
        <v>31</v>
      </c>
      <c r="D29" s="176">
        <f t="shared" si="4"/>
        <v>100</v>
      </c>
      <c r="E29" s="176">
        <f t="shared" si="4"/>
        <v>42.55025677162638</v>
      </c>
      <c r="F29" s="176">
        <f t="shared" si="4"/>
        <v>7.6470697127304561</v>
      </c>
      <c r="G29" s="176">
        <f t="shared" si="4"/>
        <v>49.802673515642702</v>
      </c>
      <c r="H29" s="63"/>
      <c r="I29" s="63"/>
      <c r="J29" s="63"/>
      <c r="K29" s="63"/>
      <c r="L29" s="63"/>
      <c r="M29" s="63"/>
      <c r="N29" s="63"/>
      <c r="O29" s="35"/>
      <c r="P29" s="35"/>
      <c r="Q29" s="35"/>
    </row>
    <row r="30" spans="2:17" ht="12" customHeight="1" x14ac:dyDescent="0.2">
      <c r="B30" s="245"/>
      <c r="C30" s="174" t="s">
        <v>199</v>
      </c>
      <c r="D30" s="176">
        <f t="shared" si="4"/>
        <v>100</v>
      </c>
      <c r="E30" s="176">
        <f t="shared" si="4"/>
        <v>62.629556349466561</v>
      </c>
      <c r="F30" s="176">
        <f t="shared" si="4"/>
        <v>12.938661625995154</v>
      </c>
      <c r="G30" s="176">
        <f t="shared" si="4"/>
        <v>24.431782024538144</v>
      </c>
      <c r="H30" s="63"/>
      <c r="I30" s="63"/>
      <c r="J30" s="63"/>
      <c r="K30" s="63"/>
      <c r="L30" s="63"/>
      <c r="M30" s="63"/>
      <c r="N30" s="63"/>
      <c r="O30" s="35"/>
      <c r="P30" s="35"/>
      <c r="Q30" s="35"/>
    </row>
    <row r="31" spans="2:17" ht="12" customHeight="1" x14ac:dyDescent="0.2">
      <c r="B31" s="245"/>
      <c r="C31" s="174" t="s">
        <v>32</v>
      </c>
      <c r="D31" s="176">
        <f t="shared" si="4"/>
        <v>100</v>
      </c>
      <c r="E31" s="176">
        <f t="shared" si="4"/>
        <v>85.166928778342779</v>
      </c>
      <c r="F31" s="176">
        <f t="shared" si="4"/>
        <v>8.0786267038530433</v>
      </c>
      <c r="G31" s="176">
        <f t="shared" si="4"/>
        <v>6.7544445178041617</v>
      </c>
      <c r="H31" s="63"/>
      <c r="I31" s="63"/>
      <c r="J31" s="63"/>
      <c r="K31" s="63"/>
      <c r="L31" s="63"/>
      <c r="M31" s="63"/>
      <c r="N31" s="63"/>
      <c r="O31" s="35"/>
      <c r="P31" s="35"/>
      <c r="Q31" s="35"/>
    </row>
    <row r="32" spans="2:17" ht="12" customHeight="1" x14ac:dyDescent="0.2">
      <c r="B32" s="245"/>
      <c r="C32" s="174" t="s">
        <v>33</v>
      </c>
      <c r="D32" s="176">
        <f t="shared" si="4"/>
        <v>100</v>
      </c>
      <c r="E32" s="176">
        <f t="shared" si="4"/>
        <v>83.184870303873808</v>
      </c>
      <c r="F32" s="176">
        <f t="shared" si="4"/>
        <v>10.476074477359221</v>
      </c>
      <c r="G32" s="176">
        <f t="shared" si="4"/>
        <v>6.3390552187670215</v>
      </c>
      <c r="H32" s="63"/>
      <c r="I32" s="63"/>
      <c r="J32" s="63"/>
      <c r="K32" s="63"/>
      <c r="L32" s="63"/>
      <c r="M32" s="63"/>
      <c r="N32" s="63"/>
      <c r="O32" s="35"/>
      <c r="P32" s="35"/>
      <c r="Q32" s="35"/>
    </row>
    <row r="33" spans="2:17" ht="12" customHeight="1" x14ac:dyDescent="0.2">
      <c r="B33" s="245" t="s">
        <v>1</v>
      </c>
      <c r="C33" s="174" t="s">
        <v>3</v>
      </c>
      <c r="D33" s="176">
        <f t="shared" si="4"/>
        <v>100</v>
      </c>
      <c r="E33" s="176">
        <f t="shared" si="4"/>
        <v>58.383582737252318</v>
      </c>
      <c r="F33" s="176">
        <f t="shared" si="4"/>
        <v>12.739948119190217</v>
      </c>
      <c r="G33" s="176">
        <f t="shared" si="4"/>
        <v>28.876469143557532</v>
      </c>
      <c r="H33" s="63"/>
      <c r="I33" s="63"/>
      <c r="J33" s="63"/>
      <c r="K33" s="63"/>
      <c r="L33" s="63"/>
      <c r="M33" s="63"/>
      <c r="N33" s="63"/>
      <c r="O33" s="35"/>
      <c r="P33" s="35"/>
      <c r="Q33" s="35"/>
    </row>
    <row r="34" spans="2:17" ht="12" customHeight="1" x14ac:dyDescent="0.2">
      <c r="B34" s="245"/>
      <c r="C34" s="174" t="s">
        <v>34</v>
      </c>
      <c r="D34" s="176">
        <f t="shared" si="4"/>
        <v>100</v>
      </c>
      <c r="E34" s="176">
        <f t="shared" si="4"/>
        <v>54.668798913070361</v>
      </c>
      <c r="F34" s="176">
        <f t="shared" si="4"/>
        <v>27.646302018634096</v>
      </c>
      <c r="G34" s="176"/>
      <c r="H34" s="63"/>
      <c r="I34" s="63"/>
      <c r="J34" s="63"/>
      <c r="K34" s="63"/>
      <c r="L34" s="63"/>
      <c r="M34" s="63"/>
      <c r="N34" s="63"/>
      <c r="O34" s="35"/>
      <c r="P34" s="35"/>
      <c r="Q34" s="35"/>
    </row>
    <row r="35" spans="2:17" ht="12" customHeight="1" x14ac:dyDescent="0.2">
      <c r="B35" s="245"/>
      <c r="C35" s="174" t="s">
        <v>31</v>
      </c>
      <c r="D35" s="176">
        <f t="shared" si="4"/>
        <v>100</v>
      </c>
      <c r="E35" s="176">
        <f t="shared" si="4"/>
        <v>44.511572879719736</v>
      </c>
      <c r="F35" s="176"/>
      <c r="G35" s="176">
        <f t="shared" si="4"/>
        <v>49.658026199540302</v>
      </c>
      <c r="H35" s="63"/>
      <c r="I35" s="63"/>
      <c r="J35" s="63"/>
      <c r="K35" s="63"/>
      <c r="L35" s="63"/>
      <c r="M35" s="63"/>
      <c r="N35" s="63"/>
      <c r="O35" s="35"/>
      <c r="P35" s="35"/>
      <c r="Q35" s="35"/>
    </row>
    <row r="36" spans="2:17" ht="12" customHeight="1" x14ac:dyDescent="0.2">
      <c r="B36" s="245"/>
      <c r="C36" s="174" t="s">
        <v>199</v>
      </c>
      <c r="D36" s="176">
        <f t="shared" si="4"/>
        <v>100</v>
      </c>
      <c r="E36" s="176">
        <f t="shared" si="4"/>
        <v>57.195658121519074</v>
      </c>
      <c r="F36" s="176">
        <f t="shared" si="4"/>
        <v>16.859485038571549</v>
      </c>
      <c r="G36" s="176">
        <f t="shared" si="4"/>
        <v>25.944856839909512</v>
      </c>
      <c r="H36" s="63"/>
      <c r="I36" s="63"/>
      <c r="J36" s="63"/>
      <c r="K36" s="63"/>
      <c r="L36" s="63"/>
      <c r="M36" s="63"/>
      <c r="N36" s="63"/>
      <c r="O36" s="35"/>
      <c r="P36" s="35"/>
      <c r="Q36" s="35"/>
    </row>
    <row r="37" spans="2:17" ht="12" customHeight="1" x14ac:dyDescent="0.2">
      <c r="B37" s="245"/>
      <c r="C37" s="174" t="s">
        <v>32</v>
      </c>
      <c r="D37" s="176">
        <f t="shared" si="4"/>
        <v>100</v>
      </c>
      <c r="E37" s="176">
        <f t="shared" si="4"/>
        <v>86.068611102840563</v>
      </c>
      <c r="F37" s="176">
        <f t="shared" si="4"/>
        <v>9.289145628413916</v>
      </c>
      <c r="G37" s="176"/>
      <c r="H37" s="63"/>
      <c r="I37" s="63"/>
      <c r="J37" s="63"/>
      <c r="K37" s="63"/>
      <c r="L37" s="63"/>
      <c r="M37" s="63"/>
      <c r="N37" s="63"/>
      <c r="O37" s="35"/>
      <c r="P37" s="35"/>
      <c r="Q37" s="35"/>
    </row>
    <row r="38" spans="2:17" ht="12" customHeight="1" x14ac:dyDescent="0.2">
      <c r="B38" s="245"/>
      <c r="C38" s="174" t="s">
        <v>33</v>
      </c>
      <c r="D38" s="176">
        <f t="shared" si="4"/>
        <v>100</v>
      </c>
      <c r="E38" s="176">
        <f t="shared" si="4"/>
        <v>82.74059070847612</v>
      </c>
      <c r="F38" s="176">
        <f t="shared" si="4"/>
        <v>10.830240637411938</v>
      </c>
      <c r="G38" s="176"/>
      <c r="H38" s="63"/>
      <c r="I38" s="63"/>
      <c r="J38" s="63"/>
      <c r="K38" s="63"/>
      <c r="L38" s="63"/>
      <c r="M38" s="63"/>
      <c r="N38" s="63"/>
      <c r="O38" s="35"/>
      <c r="P38" s="35"/>
      <c r="Q38" s="35"/>
    </row>
    <row r="39" spans="2:17" ht="12" customHeight="1" x14ac:dyDescent="0.2">
      <c r="B39" s="245" t="s">
        <v>2</v>
      </c>
      <c r="C39" s="174" t="s">
        <v>3</v>
      </c>
      <c r="D39" s="176">
        <f t="shared" si="4"/>
        <v>100</v>
      </c>
      <c r="E39" s="176">
        <f t="shared" si="4"/>
        <v>58.427007369062856</v>
      </c>
      <c r="F39" s="176">
        <f t="shared" si="4"/>
        <v>10.297339727507362</v>
      </c>
      <c r="G39" s="176">
        <f t="shared" si="4"/>
        <v>31.275652903429734</v>
      </c>
      <c r="H39" s="63"/>
      <c r="I39" s="63"/>
      <c r="J39" s="63"/>
      <c r="K39" s="63"/>
      <c r="L39" s="63"/>
      <c r="M39" s="63"/>
      <c r="N39" s="63"/>
      <c r="O39" s="35"/>
      <c r="P39" s="35"/>
      <c r="Q39" s="35"/>
    </row>
    <row r="40" spans="2:17" ht="12" customHeight="1" x14ac:dyDescent="0.2">
      <c r="B40" s="245"/>
      <c r="C40" s="174"/>
      <c r="D40" s="176">
        <f t="shared" si="4"/>
        <v>100</v>
      </c>
      <c r="E40" s="176">
        <f t="shared" si="4"/>
        <v>58.888551622745155</v>
      </c>
      <c r="F40" s="176"/>
      <c r="G40" s="176"/>
      <c r="H40" s="63"/>
      <c r="I40" s="63"/>
      <c r="J40" s="63"/>
      <c r="K40" s="63"/>
      <c r="L40" s="63"/>
      <c r="M40" s="63"/>
      <c r="N40" s="63"/>
      <c r="O40" s="35"/>
      <c r="P40" s="35"/>
      <c r="Q40" s="35"/>
    </row>
    <row r="41" spans="2:17" ht="12" customHeight="1" x14ac:dyDescent="0.2">
      <c r="B41" s="245"/>
      <c r="C41" s="174" t="s">
        <v>31</v>
      </c>
      <c r="D41" s="176">
        <f t="shared" si="4"/>
        <v>100</v>
      </c>
      <c r="E41" s="176">
        <f t="shared" si="4"/>
        <v>40.666127449563945</v>
      </c>
      <c r="F41" s="176">
        <f t="shared" si="4"/>
        <v>9.3922442541220406</v>
      </c>
      <c r="G41" s="176">
        <f t="shared" si="4"/>
        <v>49.941628296313958</v>
      </c>
      <c r="H41" s="63"/>
      <c r="I41" s="63"/>
      <c r="J41" s="63"/>
      <c r="K41" s="63"/>
      <c r="L41" s="63"/>
      <c r="M41" s="63"/>
      <c r="N41" s="63"/>
      <c r="O41" s="35"/>
      <c r="P41" s="35"/>
      <c r="Q41" s="35"/>
    </row>
    <row r="42" spans="2:17" ht="12" customHeight="1" x14ac:dyDescent="0.2">
      <c r="B42" s="245"/>
      <c r="C42" s="174" t="s">
        <v>199</v>
      </c>
      <c r="D42" s="176">
        <f t="shared" si="4"/>
        <v>100</v>
      </c>
      <c r="E42" s="176">
        <f t="shared" si="4"/>
        <v>66.843141973488443</v>
      </c>
      <c r="F42" s="176">
        <f t="shared" si="4"/>
        <v>9.8983534581699981</v>
      </c>
      <c r="G42" s="176">
        <f t="shared" si="4"/>
        <v>23.258504568341511</v>
      </c>
      <c r="H42" s="63"/>
      <c r="I42" s="63"/>
      <c r="J42" s="63"/>
      <c r="K42" s="63"/>
      <c r="L42" s="63"/>
      <c r="M42" s="63"/>
      <c r="N42" s="63"/>
      <c r="O42" s="35"/>
      <c r="P42" s="35"/>
      <c r="Q42" s="35"/>
    </row>
    <row r="43" spans="2:17" ht="12" customHeight="1" x14ac:dyDescent="0.2">
      <c r="B43" s="245"/>
      <c r="C43" s="174" t="s">
        <v>32</v>
      </c>
      <c r="D43" s="176">
        <f t="shared" ref="D43:G44" si="5">(D22/$D22*100)</f>
        <v>100</v>
      </c>
      <c r="E43" s="176">
        <f t="shared" si="5"/>
        <v>83.929610189701336</v>
      </c>
      <c r="F43" s="176"/>
      <c r="G43" s="176">
        <f t="shared" si="5"/>
        <v>9.6528775883068221</v>
      </c>
      <c r="H43" s="63"/>
      <c r="I43" s="63"/>
      <c r="J43" s="63"/>
      <c r="K43" s="63"/>
      <c r="L43" s="63"/>
      <c r="M43" s="63"/>
      <c r="N43" s="63"/>
      <c r="O43" s="35"/>
      <c r="P43" s="35"/>
      <c r="Q43" s="35"/>
    </row>
    <row r="44" spans="2:17" ht="12" customHeight="1" x14ac:dyDescent="0.2">
      <c r="B44" s="245"/>
      <c r="C44" s="174" t="s">
        <v>33</v>
      </c>
      <c r="D44" s="176">
        <f t="shared" si="5"/>
        <v>100</v>
      </c>
      <c r="E44" s="176">
        <f t="shared" si="5"/>
        <v>83.777714731422051</v>
      </c>
      <c r="F44" s="176">
        <f t="shared" si="5"/>
        <v>10.003476958615321</v>
      </c>
      <c r="G44" s="176">
        <f t="shared" si="5"/>
        <v>6.2188083099624505</v>
      </c>
      <c r="H44" s="63"/>
      <c r="I44" s="63"/>
      <c r="J44" s="63"/>
      <c r="K44" s="63"/>
      <c r="L44" s="63"/>
      <c r="M44" s="63"/>
      <c r="N44" s="63"/>
      <c r="O44" s="35"/>
      <c r="P44" s="35"/>
      <c r="Q44" s="35"/>
    </row>
    <row r="45" spans="2:17" x14ac:dyDescent="0.2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35"/>
      <c r="P45" s="35"/>
      <c r="Q45" s="35"/>
    </row>
    <row r="46" spans="2:17" x14ac:dyDescent="0.2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35"/>
      <c r="P46" s="35"/>
      <c r="Q46" s="35"/>
    </row>
    <row r="47" spans="2:17" ht="48" customHeight="1" x14ac:dyDescent="0.2">
      <c r="B47" s="247" t="s">
        <v>53</v>
      </c>
      <c r="C47" s="248"/>
      <c r="D47" s="173" t="s">
        <v>3</v>
      </c>
      <c r="E47" s="173" t="s">
        <v>87</v>
      </c>
      <c r="F47" s="173" t="s">
        <v>194</v>
      </c>
      <c r="G47" s="173" t="s">
        <v>195</v>
      </c>
      <c r="H47" s="63"/>
      <c r="I47" s="63"/>
      <c r="J47" s="63"/>
      <c r="K47" s="63"/>
      <c r="L47" s="63"/>
      <c r="M47" s="63"/>
      <c r="N47" s="63"/>
      <c r="O47" s="35"/>
      <c r="P47" s="35"/>
      <c r="Q47" s="35"/>
    </row>
    <row r="48" spans="2:17" ht="12" customHeight="1" x14ac:dyDescent="0.2">
      <c r="B48" s="245" t="s">
        <v>0</v>
      </c>
      <c r="C48" s="174" t="s">
        <v>3</v>
      </c>
      <c r="D48" s="176">
        <f>(D6/D$6*100)</f>
        <v>100</v>
      </c>
      <c r="E48" s="176">
        <f t="shared" ref="E48:F48" si="6">(E6/E$6*100)</f>
        <v>100</v>
      </c>
      <c r="F48" s="176">
        <f t="shared" si="6"/>
        <v>100</v>
      </c>
      <c r="G48" s="176">
        <f>(G6/G$6*100)</f>
        <v>100</v>
      </c>
      <c r="H48" s="63"/>
      <c r="I48" s="63"/>
      <c r="J48" s="63"/>
      <c r="K48" s="63"/>
      <c r="L48" s="63"/>
      <c r="M48" s="63"/>
      <c r="N48" s="63"/>
      <c r="O48" s="35"/>
      <c r="P48" s="35"/>
      <c r="Q48" s="35"/>
    </row>
    <row r="49" spans="2:17" ht="12" customHeight="1" x14ac:dyDescent="0.2">
      <c r="B49" s="245"/>
      <c r="C49" s="174" t="s">
        <v>34</v>
      </c>
      <c r="D49" s="176">
        <f t="shared" ref="D49:G53" si="7">(D7/D$6*100)</f>
        <v>11.846573491158443</v>
      </c>
      <c r="E49" s="176">
        <f t="shared" si="7"/>
        <v>11.379733268433576</v>
      </c>
      <c r="F49" s="176">
        <f t="shared" si="7"/>
        <v>25.881101354283341</v>
      </c>
      <c r="G49" s="176">
        <f t="shared" si="7"/>
        <v>7.3580799174573244</v>
      </c>
      <c r="H49" s="63"/>
      <c r="I49" s="63"/>
      <c r="J49" s="63"/>
      <c r="K49" s="63"/>
      <c r="L49" s="63"/>
      <c r="M49" s="63"/>
      <c r="N49" s="63"/>
      <c r="O49" s="35"/>
      <c r="P49" s="35"/>
      <c r="Q49" s="35"/>
    </row>
    <row r="50" spans="2:17" ht="12" customHeight="1" x14ac:dyDescent="0.2">
      <c r="B50" s="245"/>
      <c r="C50" s="174" t="s">
        <v>31</v>
      </c>
      <c r="D50" s="176">
        <f t="shared" si="7"/>
        <v>39.68736416057196</v>
      </c>
      <c r="E50" s="176">
        <f t="shared" si="7"/>
        <v>28.913891186991727</v>
      </c>
      <c r="F50" s="176">
        <f t="shared" si="7"/>
        <v>26.273303443479861</v>
      </c>
      <c r="G50" s="176">
        <f t="shared" si="7"/>
        <v>65.788204621127448</v>
      </c>
      <c r="H50" s="63"/>
      <c r="I50" s="63"/>
      <c r="J50" s="63"/>
      <c r="K50" s="63"/>
      <c r="L50" s="63"/>
      <c r="M50" s="63"/>
      <c r="N50" s="63"/>
      <c r="O50" s="35"/>
      <c r="P50" s="35"/>
      <c r="Q50" s="35"/>
    </row>
    <row r="51" spans="2:17" ht="12" customHeight="1" x14ac:dyDescent="0.2">
      <c r="B51" s="245"/>
      <c r="C51" s="174" t="s">
        <v>199</v>
      </c>
      <c r="D51" s="176">
        <f t="shared" si="7"/>
        <v>27.395593171267084</v>
      </c>
      <c r="E51" s="176">
        <f t="shared" si="7"/>
        <v>29.37731800528482</v>
      </c>
      <c r="F51" s="176">
        <f t="shared" si="7"/>
        <v>30.685799266289809</v>
      </c>
      <c r="G51" s="176">
        <f t="shared" si="7"/>
        <v>22.278142339232364</v>
      </c>
      <c r="H51" s="63"/>
      <c r="I51" s="63"/>
      <c r="J51" s="63"/>
      <c r="K51" s="63"/>
      <c r="L51" s="63"/>
      <c r="M51" s="63"/>
      <c r="N51" s="63"/>
      <c r="O51" s="35"/>
      <c r="P51" s="35"/>
      <c r="Q51" s="35"/>
    </row>
    <row r="52" spans="2:17" ht="12" customHeight="1" x14ac:dyDescent="0.2">
      <c r="B52" s="245"/>
      <c r="C52" s="174" t="s">
        <v>32</v>
      </c>
      <c r="D52" s="176">
        <f t="shared" si="7"/>
        <v>9.3920919690659641</v>
      </c>
      <c r="E52" s="176">
        <f t="shared" si="7"/>
        <v>13.695737512601378</v>
      </c>
      <c r="F52" s="176">
        <f t="shared" si="7"/>
        <v>6.568515871071269</v>
      </c>
      <c r="G52" s="176">
        <f t="shared" si="7"/>
        <v>2.1115194994322026</v>
      </c>
      <c r="H52" s="63"/>
      <c r="I52" s="63"/>
      <c r="J52" s="63"/>
      <c r="K52" s="63"/>
      <c r="L52" s="63"/>
      <c r="M52" s="63"/>
      <c r="N52" s="63"/>
      <c r="O52" s="35"/>
      <c r="P52" s="35"/>
      <c r="Q52" s="35"/>
    </row>
    <row r="53" spans="2:17" ht="12" customHeight="1" x14ac:dyDescent="0.2">
      <c r="B53" s="245"/>
      <c r="C53" s="174" t="s">
        <v>33</v>
      </c>
      <c r="D53" s="176">
        <f t="shared" si="7"/>
        <v>11.678377207936547</v>
      </c>
      <c r="E53" s="176">
        <f t="shared" si="7"/>
        <v>16.633320026688487</v>
      </c>
      <c r="F53" s="176">
        <f t="shared" si="7"/>
        <v>10.591280064875722</v>
      </c>
      <c r="G53" s="176">
        <f t="shared" si="7"/>
        <v>2.4640536227506558</v>
      </c>
      <c r="H53" s="63"/>
      <c r="I53" s="63"/>
      <c r="J53" s="63"/>
      <c r="K53" s="63"/>
      <c r="L53" s="63"/>
      <c r="M53" s="63"/>
      <c r="N53" s="63"/>
      <c r="O53" s="35"/>
      <c r="P53" s="35"/>
      <c r="Q53" s="35"/>
    </row>
    <row r="54" spans="2:17" ht="12" customHeight="1" x14ac:dyDescent="0.2">
      <c r="B54" s="245" t="s">
        <v>1</v>
      </c>
      <c r="C54" s="174" t="s">
        <v>3</v>
      </c>
      <c r="D54" s="176">
        <f>(D12/D$12*100)</f>
        <v>100</v>
      </c>
      <c r="E54" s="176">
        <f t="shared" ref="E54:G54" si="8">(E12/E$12*100)</f>
        <v>100</v>
      </c>
      <c r="F54" s="176">
        <f t="shared" si="8"/>
        <v>100</v>
      </c>
      <c r="G54" s="176">
        <f t="shared" si="8"/>
        <v>100</v>
      </c>
      <c r="H54" s="63"/>
      <c r="I54" s="63"/>
      <c r="J54" s="63"/>
      <c r="K54" s="63"/>
      <c r="L54" s="63"/>
      <c r="M54" s="63"/>
      <c r="N54" s="63"/>
      <c r="O54" s="35"/>
      <c r="P54" s="35"/>
      <c r="Q54" s="35"/>
    </row>
    <row r="55" spans="2:17" ht="12" customHeight="1" x14ac:dyDescent="0.2">
      <c r="B55" s="245"/>
      <c r="C55" s="174" t="s">
        <v>34</v>
      </c>
      <c r="D55" s="176">
        <f t="shared" ref="D55:G59" si="9">(D13/D$12*100)</f>
        <v>15.231678816275673</v>
      </c>
      <c r="E55" s="176">
        <f t="shared" si="9"/>
        <v>14.262529760513246</v>
      </c>
      <c r="F55" s="176">
        <f t="shared" si="9"/>
        <v>33.053477837267245</v>
      </c>
      <c r="G55" s="176"/>
      <c r="H55" s="63"/>
      <c r="I55" s="63"/>
      <c r="J55" s="63"/>
      <c r="K55" s="63"/>
      <c r="L55" s="63"/>
      <c r="M55" s="63"/>
      <c r="N55" s="63"/>
      <c r="O55" s="35"/>
      <c r="P55" s="35"/>
      <c r="Q55" s="35"/>
    </row>
    <row r="56" spans="2:17" ht="12" customHeight="1" x14ac:dyDescent="0.2">
      <c r="B56" s="245"/>
      <c r="C56" s="174" t="s">
        <v>31</v>
      </c>
      <c r="D56" s="176">
        <f t="shared" si="9"/>
        <v>37.876527848451417</v>
      </c>
      <c r="E56" s="176">
        <f t="shared" si="9"/>
        <v>28.877019030237477</v>
      </c>
      <c r="F56" s="176"/>
      <c r="G56" s="176">
        <f t="shared" si="9"/>
        <v>65.135166037626504</v>
      </c>
      <c r="H56" s="63"/>
      <c r="I56" s="63"/>
      <c r="J56" s="63"/>
      <c r="K56" s="63"/>
      <c r="L56" s="63"/>
      <c r="M56" s="63"/>
      <c r="N56" s="63"/>
      <c r="O56" s="35"/>
      <c r="P56" s="35"/>
      <c r="Q56" s="35"/>
    </row>
    <row r="57" spans="2:17" ht="12" customHeight="1" x14ac:dyDescent="0.2">
      <c r="B57" s="245"/>
      <c r="C57" s="174" t="s">
        <v>199</v>
      </c>
      <c r="D57" s="176">
        <f t="shared" si="9"/>
        <v>23.306245669463564</v>
      </c>
      <c r="E57" s="176">
        <f t="shared" si="9"/>
        <v>22.832035940751314</v>
      </c>
      <c r="F57" s="176">
        <f t="shared" si="9"/>
        <v>30.84245685252991</v>
      </c>
      <c r="G57" s="176">
        <f t="shared" si="9"/>
        <v>20.940136564615251</v>
      </c>
      <c r="H57" s="63"/>
      <c r="I57" s="63"/>
      <c r="J57" s="63"/>
      <c r="K57" s="63"/>
      <c r="L57" s="63"/>
      <c r="M57" s="63"/>
      <c r="N57" s="63"/>
      <c r="O57" s="35"/>
      <c r="P57" s="35"/>
      <c r="Q57" s="35"/>
    </row>
    <row r="58" spans="2:17" ht="12" customHeight="1" x14ac:dyDescent="0.2">
      <c r="B58" s="245"/>
      <c r="C58" s="174" t="s">
        <v>32</v>
      </c>
      <c r="D58" s="176">
        <f t="shared" si="9"/>
        <v>10.582462851965861</v>
      </c>
      <c r="E58" s="176">
        <f t="shared" si="9"/>
        <v>15.600582167338439</v>
      </c>
      <c r="F58" s="176">
        <f t="shared" si="9"/>
        <v>7.7160470058052075</v>
      </c>
      <c r="G58" s="176"/>
      <c r="H58" s="63"/>
      <c r="I58" s="63"/>
      <c r="J58" s="63"/>
      <c r="K58" s="63"/>
      <c r="L58" s="63"/>
      <c r="M58" s="63"/>
      <c r="N58" s="63"/>
      <c r="O58" s="35"/>
      <c r="P58" s="35"/>
      <c r="Q58" s="35"/>
    </row>
    <row r="59" spans="2:17" ht="12" customHeight="1" x14ac:dyDescent="0.2">
      <c r="B59" s="245"/>
      <c r="C59" s="174" t="s">
        <v>33</v>
      </c>
      <c r="D59" s="176">
        <f t="shared" si="9"/>
        <v>13.003084813843472</v>
      </c>
      <c r="E59" s="176">
        <f t="shared" si="9"/>
        <v>18.427833101159528</v>
      </c>
      <c r="F59" s="176">
        <f t="shared" si="9"/>
        <v>11.053933363392133</v>
      </c>
      <c r="G59" s="176"/>
      <c r="H59" s="63"/>
      <c r="I59" s="63"/>
      <c r="J59" s="63"/>
      <c r="K59" s="63"/>
      <c r="L59" s="63"/>
      <c r="M59" s="63"/>
      <c r="N59" s="63"/>
      <c r="O59" s="35"/>
      <c r="P59" s="35"/>
      <c r="Q59" s="35"/>
    </row>
    <row r="60" spans="2:17" ht="12" customHeight="1" x14ac:dyDescent="0.2">
      <c r="B60" s="245" t="s">
        <v>2</v>
      </c>
      <c r="C60" s="174" t="s">
        <v>3</v>
      </c>
      <c r="D60" s="176">
        <f>(D18/D$18*100)</f>
        <v>100</v>
      </c>
      <c r="E60" s="176">
        <f t="shared" ref="E60:G60" si="10">(E18/E$18*100)</f>
        <v>100</v>
      </c>
      <c r="F60" s="176">
        <f t="shared" si="10"/>
        <v>100</v>
      </c>
      <c r="G60" s="176">
        <f t="shared" si="10"/>
        <v>100</v>
      </c>
      <c r="H60" s="63"/>
      <c r="I60" s="63"/>
      <c r="J60" s="63"/>
      <c r="K60" s="63"/>
      <c r="L60" s="63"/>
      <c r="M60" s="63"/>
      <c r="N60" s="63"/>
      <c r="O60" s="35"/>
      <c r="P60" s="35"/>
      <c r="Q60" s="35"/>
    </row>
    <row r="61" spans="2:17" ht="12" customHeight="1" x14ac:dyDescent="0.2">
      <c r="B61" s="245"/>
      <c r="C61" s="174" t="s">
        <v>34</v>
      </c>
      <c r="D61" s="176">
        <f t="shared" ref="D61:G65" si="11">(D19/D$18*100)</f>
        <v>8.275194122569637</v>
      </c>
      <c r="E61" s="176">
        <f t="shared" si="11"/>
        <v>8.3405640339746814</v>
      </c>
      <c r="F61" s="176"/>
      <c r="G61" s="176"/>
      <c r="H61" s="63"/>
      <c r="I61" s="63"/>
      <c r="J61" s="63"/>
      <c r="K61" s="63"/>
      <c r="L61" s="63"/>
      <c r="M61" s="63"/>
      <c r="N61" s="63"/>
      <c r="O61" s="35"/>
      <c r="P61" s="35"/>
      <c r="Q61" s="35"/>
    </row>
    <row r="62" spans="2:17" ht="12" customHeight="1" x14ac:dyDescent="0.2">
      <c r="B62" s="245"/>
      <c r="C62" s="174" t="s">
        <v>31</v>
      </c>
      <c r="D62" s="176">
        <f t="shared" si="11"/>
        <v>41.597846353551958</v>
      </c>
      <c r="E62" s="176">
        <f t="shared" si="11"/>
        <v>28.952763415650111</v>
      </c>
      <c r="F62" s="176">
        <f t="shared" si="11"/>
        <v>37.941560027812585</v>
      </c>
      <c r="G62" s="176">
        <f t="shared" si="11"/>
        <v>66.424326517847149</v>
      </c>
      <c r="H62" s="63"/>
      <c r="I62" s="63"/>
      <c r="J62" s="63"/>
      <c r="K62" s="63"/>
      <c r="L62" s="63"/>
      <c r="M62" s="63"/>
      <c r="N62" s="63"/>
      <c r="O62" s="35"/>
      <c r="P62" s="35"/>
      <c r="Q62" s="35"/>
    </row>
    <row r="63" spans="2:17" ht="12" customHeight="1" x14ac:dyDescent="0.2">
      <c r="B63" s="245"/>
      <c r="C63" s="174" t="s">
        <v>199</v>
      </c>
      <c r="D63" s="176">
        <f t="shared" si="11"/>
        <v>31.709967436246782</v>
      </c>
      <c r="E63" s="176">
        <f t="shared" si="11"/>
        <v>36.277638557234496</v>
      </c>
      <c r="F63" s="176">
        <f t="shared" si="11"/>
        <v>30.481315964799215</v>
      </c>
      <c r="G63" s="176">
        <f t="shared" si="11"/>
        <v>23.581487643285236</v>
      </c>
      <c r="H63" s="63"/>
      <c r="I63" s="63"/>
      <c r="J63" s="63"/>
      <c r="K63" s="63"/>
      <c r="L63" s="63"/>
      <c r="M63" s="63"/>
      <c r="N63" s="63"/>
      <c r="O63" s="35"/>
      <c r="P63" s="35"/>
      <c r="Q63" s="35"/>
    </row>
    <row r="64" spans="2:17" ht="12" customHeight="1" x14ac:dyDescent="0.2">
      <c r="B64" s="245"/>
      <c r="C64" s="174" t="s">
        <v>32</v>
      </c>
      <c r="D64" s="176">
        <f t="shared" si="11"/>
        <v>8.1362178960752551</v>
      </c>
      <c r="E64" s="176">
        <f t="shared" si="11"/>
        <v>11.687567568241533</v>
      </c>
      <c r="F64" s="176"/>
      <c r="G64" s="176">
        <f t="shared" si="11"/>
        <v>2.5111519054488904</v>
      </c>
      <c r="H64" s="63"/>
      <c r="I64" s="63"/>
      <c r="J64" s="63"/>
      <c r="K64" s="63"/>
      <c r="L64" s="63"/>
      <c r="M64" s="63"/>
      <c r="N64" s="63"/>
      <c r="O64" s="35"/>
      <c r="P64" s="35"/>
      <c r="Q64" s="35"/>
    </row>
    <row r="65" spans="2:17" ht="12" customHeight="1" x14ac:dyDescent="0.2">
      <c r="B65" s="245"/>
      <c r="C65" s="174" t="s">
        <v>33</v>
      </c>
      <c r="D65" s="176">
        <f t="shared" si="11"/>
        <v>10.280774191556377</v>
      </c>
      <c r="E65" s="176">
        <f t="shared" si="11"/>
        <v>14.741466424899169</v>
      </c>
      <c r="F65" s="176">
        <f t="shared" si="11"/>
        <v>9.9873841655660538</v>
      </c>
      <c r="G65" s="176">
        <f t="shared" si="11"/>
        <v>2.0442151654742009</v>
      </c>
      <c r="H65" s="63"/>
      <c r="I65" s="63"/>
      <c r="J65" s="63"/>
      <c r="K65" s="63"/>
      <c r="L65" s="63"/>
      <c r="M65" s="63"/>
      <c r="N65" s="63"/>
      <c r="O65" s="35"/>
      <c r="P65" s="35"/>
      <c r="Q65" s="35"/>
    </row>
    <row r="66" spans="2:17" x14ac:dyDescent="0.2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35"/>
      <c r="P66" s="35"/>
      <c r="Q66" s="35"/>
    </row>
    <row r="67" spans="2:17" x14ac:dyDescent="0.2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35"/>
      <c r="P67" s="35"/>
      <c r="Q67" s="35"/>
    </row>
    <row r="68" spans="2:17" x14ac:dyDescent="0.2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35"/>
      <c r="P68" s="35"/>
      <c r="Q68" s="35"/>
    </row>
    <row r="69" spans="2:17" ht="48" customHeight="1" x14ac:dyDescent="0.2">
      <c r="B69" s="247" t="s">
        <v>75</v>
      </c>
      <c r="C69" s="248"/>
      <c r="D69" s="173" t="s">
        <v>3</v>
      </c>
      <c r="E69" s="173" t="s">
        <v>87</v>
      </c>
      <c r="F69" s="173" t="s">
        <v>194</v>
      </c>
      <c r="G69" s="173" t="s">
        <v>195</v>
      </c>
      <c r="H69" s="63"/>
      <c r="I69" s="63"/>
      <c r="J69" s="249"/>
      <c r="K69" s="249"/>
      <c r="L69" s="249"/>
      <c r="M69" s="249"/>
      <c r="N69" s="251"/>
      <c r="O69" s="251"/>
      <c r="P69" s="251"/>
      <c r="Q69" s="251"/>
    </row>
    <row r="70" spans="2:17" ht="12" customHeight="1" x14ac:dyDescent="0.2">
      <c r="B70" s="245" t="s">
        <v>0</v>
      </c>
      <c r="C70" s="174" t="s">
        <v>3</v>
      </c>
      <c r="D70" s="180">
        <v>1129</v>
      </c>
      <c r="E70" s="180">
        <v>733</v>
      </c>
      <c r="F70" s="180">
        <v>124</v>
      </c>
      <c r="G70" s="180">
        <v>272</v>
      </c>
      <c r="H70" s="63"/>
      <c r="I70" s="63"/>
      <c r="J70" s="249"/>
      <c r="K70" s="249"/>
      <c r="L70" s="249"/>
      <c r="M70" s="249"/>
      <c r="N70" s="170"/>
      <c r="O70" s="170"/>
      <c r="P70" s="170"/>
      <c r="Q70" s="170"/>
    </row>
    <row r="71" spans="2:17" ht="12" customHeight="1" x14ac:dyDescent="0.2">
      <c r="B71" s="245"/>
      <c r="C71" s="174" t="s">
        <v>34</v>
      </c>
      <c r="D71" s="180">
        <v>71</v>
      </c>
      <c r="E71" s="180">
        <v>40</v>
      </c>
      <c r="F71" s="180">
        <v>18</v>
      </c>
      <c r="G71" s="180">
        <v>13</v>
      </c>
      <c r="H71" s="63"/>
      <c r="I71" s="63"/>
      <c r="J71" s="249"/>
      <c r="K71" s="249"/>
      <c r="L71" s="249"/>
      <c r="M71" s="249"/>
      <c r="N71" s="170"/>
      <c r="O71" s="170"/>
      <c r="P71" s="170"/>
      <c r="Q71" s="170"/>
    </row>
    <row r="72" spans="2:17" ht="12" customHeight="1" x14ac:dyDescent="0.2">
      <c r="B72" s="245"/>
      <c r="C72" s="174" t="s">
        <v>31</v>
      </c>
      <c r="D72" s="180">
        <v>328</v>
      </c>
      <c r="E72" s="180">
        <v>137</v>
      </c>
      <c r="F72" s="180">
        <v>26</v>
      </c>
      <c r="G72" s="180">
        <v>165</v>
      </c>
      <c r="H72" s="63"/>
      <c r="I72" s="63"/>
      <c r="J72" s="250"/>
      <c r="K72" s="250"/>
      <c r="L72" s="250"/>
      <c r="M72" s="171"/>
      <c r="N72" s="172"/>
      <c r="O72" s="172"/>
      <c r="P72" s="172"/>
      <c r="Q72" s="172"/>
    </row>
    <row r="73" spans="2:17" ht="12" customHeight="1" x14ac:dyDescent="0.2">
      <c r="B73" s="245"/>
      <c r="C73" s="174" t="s">
        <v>199</v>
      </c>
      <c r="D73" s="180">
        <v>257</v>
      </c>
      <c r="E73" s="180">
        <v>159</v>
      </c>
      <c r="F73" s="180">
        <v>39</v>
      </c>
      <c r="G73" s="180">
        <v>59</v>
      </c>
      <c r="H73" s="63"/>
      <c r="I73" s="63"/>
      <c r="J73" s="250"/>
      <c r="K73" s="250"/>
      <c r="L73" s="250"/>
      <c r="M73" s="171"/>
      <c r="N73" s="172"/>
      <c r="O73" s="172"/>
      <c r="P73" s="172"/>
      <c r="Q73" s="172"/>
    </row>
    <row r="74" spans="2:17" ht="12" customHeight="1" x14ac:dyDescent="0.2">
      <c r="B74" s="245"/>
      <c r="C74" s="174" t="s">
        <v>32</v>
      </c>
      <c r="D74" s="180">
        <v>232</v>
      </c>
      <c r="E74" s="180">
        <v>198</v>
      </c>
      <c r="F74" s="180">
        <v>17</v>
      </c>
      <c r="G74" s="180">
        <v>17</v>
      </c>
      <c r="H74" s="63"/>
      <c r="I74" s="63"/>
      <c r="J74" s="250"/>
      <c r="K74" s="250"/>
      <c r="L74" s="250"/>
      <c r="M74" s="171"/>
      <c r="N74" s="172"/>
      <c r="O74" s="172"/>
      <c r="P74" s="172"/>
      <c r="Q74" s="172"/>
    </row>
    <row r="75" spans="2:17" ht="12" customHeight="1" x14ac:dyDescent="0.2">
      <c r="B75" s="245"/>
      <c r="C75" s="174" t="s">
        <v>33</v>
      </c>
      <c r="D75" s="180">
        <v>241</v>
      </c>
      <c r="E75" s="180">
        <v>199</v>
      </c>
      <c r="F75" s="180">
        <v>24</v>
      </c>
      <c r="G75" s="180">
        <v>18</v>
      </c>
      <c r="H75" s="63"/>
      <c r="I75" s="63"/>
      <c r="J75" s="250"/>
      <c r="K75" s="250"/>
      <c r="L75" s="250"/>
      <c r="M75" s="171"/>
      <c r="N75" s="172"/>
      <c r="O75" s="172"/>
      <c r="P75" s="172"/>
      <c r="Q75" s="172"/>
    </row>
    <row r="76" spans="2:17" ht="12" customHeight="1" x14ac:dyDescent="0.2">
      <c r="B76" s="245" t="s">
        <v>1</v>
      </c>
      <c r="C76" s="174" t="s">
        <v>3</v>
      </c>
      <c r="D76" s="180">
        <v>552</v>
      </c>
      <c r="E76" s="180">
        <v>365</v>
      </c>
      <c r="F76" s="180">
        <v>64</v>
      </c>
      <c r="G76" s="180">
        <v>123</v>
      </c>
      <c r="H76" s="63"/>
      <c r="I76" s="63"/>
      <c r="J76" s="250"/>
      <c r="K76" s="250"/>
      <c r="L76" s="250"/>
      <c r="M76" s="171"/>
      <c r="N76" s="172"/>
      <c r="O76" s="172"/>
      <c r="P76" s="172"/>
      <c r="Q76" s="172"/>
    </row>
    <row r="77" spans="2:17" ht="12" customHeight="1" x14ac:dyDescent="0.2">
      <c r="B77" s="245"/>
      <c r="C77" s="174" t="s">
        <v>34</v>
      </c>
      <c r="D77" s="180">
        <v>47</v>
      </c>
      <c r="E77" s="180">
        <v>26</v>
      </c>
      <c r="F77" s="180">
        <v>13</v>
      </c>
      <c r="G77" s="180">
        <v>8</v>
      </c>
      <c r="H77" s="35"/>
      <c r="I77" s="35"/>
      <c r="J77" s="250"/>
      <c r="K77" s="250"/>
      <c r="L77" s="250"/>
      <c r="M77" s="171"/>
      <c r="N77" s="172"/>
      <c r="O77" s="172"/>
      <c r="P77" s="172"/>
      <c r="Q77" s="172"/>
    </row>
    <row r="78" spans="2:17" ht="12" customHeight="1" x14ac:dyDescent="0.2">
      <c r="B78" s="245"/>
      <c r="C78" s="174" t="s">
        <v>31</v>
      </c>
      <c r="D78" s="180">
        <v>156</v>
      </c>
      <c r="E78" s="180">
        <v>69</v>
      </c>
      <c r="F78" s="180">
        <v>9</v>
      </c>
      <c r="G78" s="180">
        <v>78</v>
      </c>
      <c r="H78" s="35"/>
      <c r="I78" s="35"/>
      <c r="J78" s="250"/>
      <c r="K78" s="250"/>
      <c r="L78" s="250"/>
      <c r="M78" s="171"/>
      <c r="N78" s="172"/>
      <c r="O78" s="172"/>
      <c r="P78" s="172"/>
      <c r="Q78" s="172"/>
    </row>
    <row r="79" spans="2:17" ht="12" customHeight="1" x14ac:dyDescent="0.2">
      <c r="B79" s="245"/>
      <c r="C79" s="174" t="s">
        <v>199</v>
      </c>
      <c r="D79" s="180">
        <v>102</v>
      </c>
      <c r="E79" s="180">
        <v>56</v>
      </c>
      <c r="F79" s="180">
        <v>22</v>
      </c>
      <c r="G79" s="180">
        <v>24</v>
      </c>
      <c r="H79" s="35"/>
      <c r="I79" s="35"/>
      <c r="J79" s="250"/>
      <c r="K79" s="250"/>
      <c r="L79" s="250"/>
      <c r="M79" s="171"/>
      <c r="N79" s="172"/>
      <c r="O79" s="172"/>
      <c r="P79" s="172"/>
      <c r="Q79" s="172"/>
    </row>
    <row r="80" spans="2:17" ht="12" customHeight="1" x14ac:dyDescent="0.2">
      <c r="B80" s="245"/>
      <c r="C80" s="174" t="s">
        <v>32</v>
      </c>
      <c r="D80" s="180">
        <v>126</v>
      </c>
      <c r="E80" s="180">
        <v>111</v>
      </c>
      <c r="F80" s="180">
        <v>10</v>
      </c>
      <c r="G80" s="180">
        <v>5</v>
      </c>
      <c r="H80" s="35"/>
      <c r="I80" s="35"/>
      <c r="J80" s="250"/>
      <c r="K80" s="250"/>
      <c r="L80" s="250"/>
      <c r="M80" s="171"/>
      <c r="N80" s="172"/>
      <c r="O80" s="172"/>
      <c r="P80" s="172"/>
      <c r="Q80" s="172"/>
    </row>
    <row r="81" spans="2:17" ht="12" customHeight="1" x14ac:dyDescent="0.2">
      <c r="B81" s="245"/>
      <c r="C81" s="174" t="s">
        <v>33</v>
      </c>
      <c r="D81" s="180">
        <v>121</v>
      </c>
      <c r="E81" s="180">
        <v>103</v>
      </c>
      <c r="F81" s="180">
        <v>10</v>
      </c>
      <c r="G81" s="180">
        <v>8</v>
      </c>
      <c r="H81" s="35"/>
      <c r="I81" s="35"/>
      <c r="J81" s="250"/>
      <c r="K81" s="250"/>
      <c r="L81" s="250"/>
      <c r="M81" s="171"/>
      <c r="N81" s="172"/>
      <c r="O81" s="172"/>
      <c r="P81" s="172"/>
      <c r="Q81" s="172"/>
    </row>
    <row r="82" spans="2:17" ht="12" customHeight="1" x14ac:dyDescent="0.2">
      <c r="B82" s="245" t="s">
        <v>2</v>
      </c>
      <c r="C82" s="174" t="s">
        <v>3</v>
      </c>
      <c r="D82" s="180">
        <v>577</v>
      </c>
      <c r="E82" s="180">
        <v>368</v>
      </c>
      <c r="F82" s="180">
        <v>60</v>
      </c>
      <c r="G82" s="180">
        <v>149</v>
      </c>
      <c r="H82" s="35"/>
      <c r="I82" s="35"/>
      <c r="J82" s="250"/>
      <c r="K82" s="250"/>
      <c r="L82" s="250"/>
      <c r="M82" s="171"/>
      <c r="N82" s="172"/>
      <c r="O82" s="172"/>
      <c r="P82" s="172"/>
      <c r="Q82" s="172"/>
    </row>
    <row r="83" spans="2:17" ht="12" customHeight="1" x14ac:dyDescent="0.2">
      <c r="B83" s="245"/>
      <c r="C83" s="174" t="s">
        <v>34</v>
      </c>
      <c r="D83" s="180">
        <v>24</v>
      </c>
      <c r="E83" s="180">
        <v>14</v>
      </c>
      <c r="F83" s="180">
        <v>5</v>
      </c>
      <c r="G83" s="180">
        <v>5</v>
      </c>
      <c r="H83" s="35"/>
      <c r="I83" s="35"/>
      <c r="J83" s="250"/>
      <c r="K83" s="250"/>
      <c r="L83" s="250"/>
      <c r="M83" s="171"/>
      <c r="N83" s="172"/>
      <c r="O83" s="172"/>
      <c r="P83" s="172"/>
      <c r="Q83" s="172"/>
    </row>
    <row r="84" spans="2:17" ht="12" customHeight="1" x14ac:dyDescent="0.2">
      <c r="B84" s="245"/>
      <c r="C84" s="174" t="s">
        <v>31</v>
      </c>
      <c r="D84" s="180">
        <v>172</v>
      </c>
      <c r="E84" s="180">
        <v>68</v>
      </c>
      <c r="F84" s="180">
        <v>17</v>
      </c>
      <c r="G84" s="180">
        <v>87</v>
      </c>
      <c r="H84" s="35"/>
      <c r="I84" s="35"/>
      <c r="J84" s="250"/>
      <c r="K84" s="250"/>
      <c r="L84" s="250"/>
      <c r="M84" s="171"/>
      <c r="N84" s="172"/>
      <c r="O84" s="172"/>
      <c r="P84" s="172"/>
      <c r="Q84" s="172"/>
    </row>
    <row r="85" spans="2:17" ht="12" customHeight="1" x14ac:dyDescent="0.2">
      <c r="B85" s="245"/>
      <c r="C85" s="174" t="s">
        <v>199</v>
      </c>
      <c r="D85" s="180">
        <v>155</v>
      </c>
      <c r="E85" s="180">
        <v>103</v>
      </c>
      <c r="F85" s="180">
        <v>17</v>
      </c>
      <c r="G85" s="180">
        <v>35</v>
      </c>
      <c r="H85" s="35"/>
      <c r="I85" s="35"/>
      <c r="J85" s="250"/>
      <c r="K85" s="250"/>
      <c r="L85" s="250"/>
      <c r="M85" s="171"/>
      <c r="N85" s="172"/>
      <c r="O85" s="172"/>
      <c r="P85" s="172"/>
      <c r="Q85" s="172"/>
    </row>
    <row r="86" spans="2:17" ht="12" customHeight="1" x14ac:dyDescent="0.2">
      <c r="B86" s="245"/>
      <c r="C86" s="174" t="s">
        <v>32</v>
      </c>
      <c r="D86" s="180">
        <v>106</v>
      </c>
      <c r="E86" s="180">
        <v>87</v>
      </c>
      <c r="F86" s="180">
        <v>7</v>
      </c>
      <c r="G86" s="180">
        <v>12</v>
      </c>
      <c r="H86" s="35"/>
      <c r="I86" s="35"/>
      <c r="J86" s="250"/>
      <c r="K86" s="250"/>
      <c r="L86" s="250"/>
      <c r="M86" s="171"/>
      <c r="N86" s="172"/>
      <c r="O86" s="172"/>
      <c r="P86" s="172"/>
      <c r="Q86" s="172"/>
    </row>
    <row r="87" spans="2:17" ht="12" customHeight="1" x14ac:dyDescent="0.2">
      <c r="B87" s="245"/>
      <c r="C87" s="174" t="s">
        <v>33</v>
      </c>
      <c r="D87" s="180">
        <v>120</v>
      </c>
      <c r="E87" s="180">
        <v>96</v>
      </c>
      <c r="F87" s="180">
        <v>14</v>
      </c>
      <c r="G87" s="180">
        <v>10</v>
      </c>
      <c r="H87" s="35"/>
      <c r="I87" s="35"/>
      <c r="J87" s="250"/>
      <c r="K87" s="250"/>
      <c r="L87" s="250"/>
      <c r="M87" s="171"/>
      <c r="N87" s="172"/>
      <c r="O87" s="172"/>
      <c r="P87" s="172"/>
      <c r="Q87" s="172"/>
    </row>
    <row r="88" spans="2:17" x14ac:dyDescent="0.2">
      <c r="B88" s="35"/>
      <c r="C88" s="35"/>
      <c r="D88" s="35"/>
      <c r="E88" s="35"/>
      <c r="F88" s="35"/>
      <c r="G88" s="35"/>
      <c r="H88" s="35"/>
      <c r="I88" s="35"/>
      <c r="J88" s="250"/>
      <c r="K88" s="250"/>
      <c r="L88" s="250"/>
      <c r="M88" s="171"/>
      <c r="N88" s="172"/>
      <c r="O88" s="172"/>
      <c r="P88" s="172"/>
      <c r="Q88" s="172"/>
    </row>
    <row r="89" spans="2:17" x14ac:dyDescent="0.2">
      <c r="B89" s="35"/>
      <c r="C89" s="35"/>
      <c r="D89" s="35"/>
      <c r="E89" s="35"/>
      <c r="F89" s="35"/>
      <c r="G89" s="35"/>
      <c r="H89" s="35"/>
      <c r="I89" s="35"/>
      <c r="J89" s="250"/>
      <c r="K89" s="250"/>
      <c r="L89" s="250"/>
      <c r="M89" s="171"/>
      <c r="N89" s="172"/>
      <c r="O89" s="172"/>
      <c r="P89" s="172"/>
      <c r="Q89" s="172"/>
    </row>
  </sheetData>
  <mergeCells count="31">
    <mergeCell ref="L84:L89"/>
    <mergeCell ref="N69:Q69"/>
    <mergeCell ref="B70:B75"/>
    <mergeCell ref="J72:J89"/>
    <mergeCell ref="K72:K77"/>
    <mergeCell ref="L72:L77"/>
    <mergeCell ref="B76:B81"/>
    <mergeCell ref="K78:K83"/>
    <mergeCell ref="L78:L83"/>
    <mergeCell ref="B82:B87"/>
    <mergeCell ref="K84:K89"/>
    <mergeCell ref="B69:C69"/>
    <mergeCell ref="J69:M71"/>
    <mergeCell ref="B18:B23"/>
    <mergeCell ref="I18:I23"/>
    <mergeCell ref="B26:C26"/>
    <mergeCell ref="B27:B32"/>
    <mergeCell ref="B33:B38"/>
    <mergeCell ref="B39:B44"/>
    <mergeCell ref="B47:C47"/>
    <mergeCell ref="B48:B53"/>
    <mergeCell ref="B54:B59"/>
    <mergeCell ref="B60:B65"/>
    <mergeCell ref="B12:B17"/>
    <mergeCell ref="I12:I17"/>
    <mergeCell ref="B1:H1"/>
    <mergeCell ref="B5:C5"/>
    <mergeCell ref="I5:J5"/>
    <mergeCell ref="B6:B11"/>
    <mergeCell ref="I6:I11"/>
    <mergeCell ref="B3:S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1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RowHeight="12" x14ac:dyDescent="0.2"/>
  <cols>
    <col min="1" max="1" width="4.85546875" style="35" customWidth="1"/>
    <col min="2" max="2" width="17.140625" style="35" bestFit="1" customWidth="1"/>
    <col min="3" max="3" width="11" style="35" customWidth="1"/>
    <col min="4" max="4" width="12" style="35" bestFit="1" customWidth="1"/>
    <col min="5" max="14" width="15.7109375" style="35" customWidth="1"/>
    <col min="15" max="16384" width="11.42578125" style="35"/>
  </cols>
  <sheetData>
    <row r="1" spans="2:20" ht="69.95" customHeight="1" x14ac:dyDescent="0.2"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2:20" ht="17.25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20" ht="14.25" customHeight="1" x14ac:dyDescent="0.25">
      <c r="B3" s="216" t="s">
        <v>235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2:20" ht="20.25" customHeight="1" x14ac:dyDescent="0.2"/>
    <row r="5" spans="2:20" ht="38.1" customHeight="1" x14ac:dyDescent="0.2">
      <c r="B5" s="252" t="s">
        <v>51</v>
      </c>
      <c r="C5" s="252"/>
      <c r="D5" s="245" t="s">
        <v>200</v>
      </c>
      <c r="E5" s="245" t="s">
        <v>201</v>
      </c>
      <c r="F5" s="245"/>
      <c r="G5" s="245" t="s">
        <v>202</v>
      </c>
      <c r="H5" s="245"/>
      <c r="I5" s="245" t="s">
        <v>203</v>
      </c>
      <c r="J5" s="245"/>
      <c r="K5" s="245" t="s">
        <v>204</v>
      </c>
      <c r="L5" s="245"/>
      <c r="M5" s="245" t="s">
        <v>205</v>
      </c>
      <c r="N5" s="245"/>
    </row>
    <row r="6" spans="2:20" x14ac:dyDescent="0.2">
      <c r="B6" s="252"/>
      <c r="C6" s="252"/>
      <c r="D6" s="245"/>
      <c r="E6" s="173" t="s">
        <v>206</v>
      </c>
      <c r="F6" s="173" t="s">
        <v>215</v>
      </c>
      <c r="G6" s="173" t="s">
        <v>206</v>
      </c>
      <c r="H6" s="173" t="s">
        <v>215</v>
      </c>
      <c r="I6" s="173" t="s">
        <v>206</v>
      </c>
      <c r="J6" s="173" t="s">
        <v>215</v>
      </c>
      <c r="K6" s="173" t="s">
        <v>206</v>
      </c>
      <c r="L6" s="173" t="s">
        <v>215</v>
      </c>
      <c r="M6" s="173" t="s">
        <v>206</v>
      </c>
      <c r="N6" s="173" t="s">
        <v>215</v>
      </c>
    </row>
    <row r="7" spans="2:20" ht="15" customHeight="1" x14ac:dyDescent="0.2">
      <c r="B7" s="230" t="s">
        <v>0</v>
      </c>
      <c r="C7" s="174" t="s">
        <v>3</v>
      </c>
      <c r="D7" s="183">
        <f>SUM(D8:D12)</f>
        <v>12553.11389500002</v>
      </c>
      <c r="E7" s="183">
        <f t="shared" ref="E7:N7" si="0">SUM(E8:E12)</f>
        <v>5821.3968309999982</v>
      </c>
      <c r="F7" s="183">
        <f t="shared" si="0"/>
        <v>6731.7170639999977</v>
      </c>
      <c r="G7" s="183">
        <f t="shared" si="0"/>
        <v>4397.8355350000002</v>
      </c>
      <c r="H7" s="183">
        <f t="shared" si="0"/>
        <v>8155.2783600000048</v>
      </c>
      <c r="I7" s="183">
        <f t="shared" si="0"/>
        <v>2895.3544740000002</v>
      </c>
      <c r="J7" s="183">
        <f t="shared" si="0"/>
        <v>9657.7594210000134</v>
      </c>
      <c r="K7" s="183">
        <f t="shared" si="0"/>
        <v>1767.4526950000004</v>
      </c>
      <c r="L7" s="183">
        <f t="shared" si="0"/>
        <v>10610.756446000021</v>
      </c>
      <c r="M7" s="183">
        <f t="shared" si="0"/>
        <v>1355.4466290000005</v>
      </c>
      <c r="N7" s="183">
        <f t="shared" si="0"/>
        <v>11143.957530000022</v>
      </c>
    </row>
    <row r="8" spans="2:20" ht="15" customHeight="1" x14ac:dyDescent="0.2">
      <c r="B8" s="221"/>
      <c r="C8" s="174" t="s">
        <v>34</v>
      </c>
      <c r="D8" s="183">
        <v>1487.1138629999994</v>
      </c>
      <c r="E8" s="183">
        <v>680.88744100000008</v>
      </c>
      <c r="F8" s="183">
        <v>806.22642200000018</v>
      </c>
      <c r="G8" s="183">
        <v>620.38027000000011</v>
      </c>
      <c r="H8" s="183">
        <v>866.73359300000016</v>
      </c>
      <c r="I8" s="183">
        <v>248.15210800000003</v>
      </c>
      <c r="J8" s="183">
        <v>1238.9617549999994</v>
      </c>
      <c r="K8" s="183"/>
      <c r="L8" s="183">
        <v>1406.4376349999991</v>
      </c>
      <c r="M8" s="183"/>
      <c r="N8" s="183">
        <v>1466.9448059999993</v>
      </c>
    </row>
    <row r="9" spans="2:20" ht="15" customHeight="1" x14ac:dyDescent="0.2">
      <c r="B9" s="221"/>
      <c r="C9" s="174" t="s">
        <v>31</v>
      </c>
      <c r="D9" s="181">
        <v>4982.0000250000166</v>
      </c>
      <c r="E9" s="181">
        <v>1395.1477349999984</v>
      </c>
      <c r="F9" s="181">
        <v>3586.852289999998</v>
      </c>
      <c r="G9" s="181">
        <v>764.03320299999973</v>
      </c>
      <c r="H9" s="181">
        <v>4217.9668220000021</v>
      </c>
      <c r="I9" s="181">
        <v>381.88719100000003</v>
      </c>
      <c r="J9" s="181">
        <v>4600.1128340000096</v>
      </c>
      <c r="K9" s="181"/>
      <c r="L9" s="181">
        <v>4887.771499000015</v>
      </c>
      <c r="M9" s="181"/>
      <c r="N9" s="181">
        <v>4948.4593460000169</v>
      </c>
    </row>
    <row r="10" spans="2:20" ht="15" customHeight="1" x14ac:dyDescent="0.2">
      <c r="B10" s="221"/>
      <c r="C10" s="174" t="s">
        <v>41</v>
      </c>
      <c r="D10" s="181">
        <v>3439.0000130000053</v>
      </c>
      <c r="E10" s="181">
        <v>1605.7337839999998</v>
      </c>
      <c r="F10" s="181">
        <v>1833.2662289999992</v>
      </c>
      <c r="G10" s="181">
        <v>1039.2921060000001</v>
      </c>
      <c r="H10" s="181">
        <v>2399.7079070000027</v>
      </c>
      <c r="I10" s="181">
        <v>652.93272100000002</v>
      </c>
      <c r="J10" s="181">
        <v>2786.0672920000052</v>
      </c>
      <c r="K10" s="181">
        <v>374.88584700000001</v>
      </c>
      <c r="L10" s="181">
        <v>3064.1141660000053</v>
      </c>
      <c r="M10" s="181">
        <v>104.08622799999999</v>
      </c>
      <c r="N10" s="181">
        <v>3334.9137850000056</v>
      </c>
    </row>
    <row r="11" spans="2:20" ht="15" customHeight="1" x14ac:dyDescent="0.2">
      <c r="B11" s="221"/>
      <c r="C11" s="174" t="s">
        <v>32</v>
      </c>
      <c r="D11" s="181">
        <v>1179.0000020000007</v>
      </c>
      <c r="E11" s="181">
        <v>933.04549199999997</v>
      </c>
      <c r="F11" s="181">
        <v>245.95451000000008</v>
      </c>
      <c r="G11" s="181">
        <v>891.59172300000023</v>
      </c>
      <c r="H11" s="181">
        <v>287.40827899999994</v>
      </c>
      <c r="I11" s="181">
        <v>727.5270959999998</v>
      </c>
      <c r="J11" s="181">
        <v>451.47290599999997</v>
      </c>
      <c r="K11" s="181">
        <v>626.991896</v>
      </c>
      <c r="L11" s="181">
        <v>552.00810600000045</v>
      </c>
      <c r="M11" s="181">
        <v>519.79026899999985</v>
      </c>
      <c r="N11" s="181">
        <v>659.20973300000014</v>
      </c>
    </row>
    <row r="12" spans="2:20" ht="15" customHeight="1" x14ac:dyDescent="0.2">
      <c r="B12" s="222"/>
      <c r="C12" s="174" t="s">
        <v>33</v>
      </c>
      <c r="D12" s="181">
        <v>1465.9999919999982</v>
      </c>
      <c r="E12" s="181">
        <v>1206.5823789999993</v>
      </c>
      <c r="F12" s="181">
        <v>259.4176129999999</v>
      </c>
      <c r="G12" s="181">
        <v>1082.5382330000002</v>
      </c>
      <c r="H12" s="181">
        <v>383.46175899999992</v>
      </c>
      <c r="I12" s="181">
        <v>884.85535800000014</v>
      </c>
      <c r="J12" s="181">
        <v>581.14463400000011</v>
      </c>
      <c r="K12" s="181">
        <v>765.57495200000051</v>
      </c>
      <c r="L12" s="181">
        <v>700.42504000000042</v>
      </c>
      <c r="M12" s="181">
        <v>731.57013200000063</v>
      </c>
      <c r="N12" s="181">
        <v>734.42986000000076</v>
      </c>
    </row>
    <row r="13" spans="2:20" ht="15" customHeight="1" x14ac:dyDescent="0.2">
      <c r="B13" s="230" t="s">
        <v>1</v>
      </c>
      <c r="C13" s="174" t="s">
        <v>3</v>
      </c>
      <c r="D13" s="183">
        <f>SUM(D14:D18)</f>
        <v>6444.6245409999956</v>
      </c>
      <c r="E13" s="183">
        <f t="shared" ref="E13:N13" si="1">SUM(E14:E18)</f>
        <v>3168.744291</v>
      </c>
      <c r="F13" s="183">
        <f t="shared" si="1"/>
        <v>3275.8802500000024</v>
      </c>
      <c r="G13" s="183">
        <f t="shared" si="1"/>
        <v>2577.856259000001</v>
      </c>
      <c r="H13" s="183">
        <f t="shared" si="1"/>
        <v>3866.7682820000023</v>
      </c>
      <c r="I13" s="183">
        <f t="shared" si="1"/>
        <v>1560.896154</v>
      </c>
      <c r="J13" s="183">
        <f t="shared" si="1"/>
        <v>4782.8831019999998</v>
      </c>
      <c r="K13" s="183">
        <f t="shared" si="1"/>
        <v>950.33886100000018</v>
      </c>
      <c r="L13" s="183">
        <f t="shared" si="1"/>
        <v>5365.8538699999963</v>
      </c>
      <c r="M13" s="183">
        <f t="shared" si="1"/>
        <v>735.81066700000019</v>
      </c>
      <c r="N13" s="183">
        <f t="shared" si="1"/>
        <v>5637.0560379999952</v>
      </c>
    </row>
    <row r="14" spans="2:20" ht="15" customHeight="1" x14ac:dyDescent="0.2">
      <c r="B14" s="221"/>
      <c r="C14" s="174" t="s">
        <v>34</v>
      </c>
      <c r="D14" s="183">
        <v>981.62451099999976</v>
      </c>
      <c r="E14" s="183">
        <v>476.1351590000001</v>
      </c>
      <c r="F14" s="183">
        <v>505.48935200000011</v>
      </c>
      <c r="G14" s="183">
        <v>412.56627600000007</v>
      </c>
      <c r="H14" s="183">
        <v>569.05823500000008</v>
      </c>
      <c r="I14" s="183"/>
      <c r="J14" s="183">
        <v>880.77922599999999</v>
      </c>
      <c r="K14" s="183"/>
      <c r="L14" s="183">
        <v>900.94828299999995</v>
      </c>
      <c r="M14" s="183"/>
      <c r="N14" s="183">
        <v>961.4554539999998</v>
      </c>
    </row>
    <row r="15" spans="2:20" ht="15" customHeight="1" x14ac:dyDescent="0.2">
      <c r="B15" s="221"/>
      <c r="C15" s="174" t="s">
        <v>31</v>
      </c>
      <c r="D15" s="181">
        <v>2441.0000089999976</v>
      </c>
      <c r="E15" s="181">
        <v>755.26840199999958</v>
      </c>
      <c r="F15" s="181">
        <v>1685.7316070000027</v>
      </c>
      <c r="G15" s="181">
        <v>455.75668600000017</v>
      </c>
      <c r="H15" s="181">
        <v>1985.2433230000033</v>
      </c>
      <c r="I15" s="181">
        <v>268.76110799999992</v>
      </c>
      <c r="J15" s="181">
        <v>2172.238901000002</v>
      </c>
      <c r="K15" s="181"/>
      <c r="L15" s="181">
        <v>2393.2444269999983</v>
      </c>
      <c r="M15" s="181"/>
      <c r="N15" s="181">
        <v>2424.4934209999979</v>
      </c>
    </row>
    <row r="16" spans="2:20" ht="15" customHeight="1" x14ac:dyDescent="0.2">
      <c r="B16" s="221"/>
      <c r="C16" s="174" t="s">
        <v>41</v>
      </c>
      <c r="D16" s="181">
        <v>1502.0000279999977</v>
      </c>
      <c r="E16" s="181">
        <v>706.29316999999969</v>
      </c>
      <c r="F16" s="181">
        <v>795.70685799999944</v>
      </c>
      <c r="G16" s="181">
        <v>503.04446300000006</v>
      </c>
      <c r="H16" s="181">
        <v>998.9555649999993</v>
      </c>
      <c r="I16" s="181">
        <v>278.83809900000006</v>
      </c>
      <c r="J16" s="181">
        <v>1223.1619289999978</v>
      </c>
      <c r="K16" s="181">
        <v>138.82857999999999</v>
      </c>
      <c r="L16" s="181">
        <v>1363.1714479999978</v>
      </c>
      <c r="M16" s="181"/>
      <c r="N16" s="181">
        <v>1466.9178369999977</v>
      </c>
    </row>
    <row r="17" spans="2:14" ht="15" customHeight="1" x14ac:dyDescent="0.2">
      <c r="B17" s="221"/>
      <c r="C17" s="174" t="s">
        <v>32</v>
      </c>
      <c r="D17" s="181">
        <v>681.99999799999989</v>
      </c>
      <c r="E17" s="181">
        <v>538.24137000000042</v>
      </c>
      <c r="F17" s="181">
        <v>143.75862800000002</v>
      </c>
      <c r="G17" s="181">
        <v>537.85321600000043</v>
      </c>
      <c r="H17" s="181">
        <v>144.146782</v>
      </c>
      <c r="I17" s="181">
        <v>437.674103</v>
      </c>
      <c r="J17" s="181">
        <v>244.32589499999997</v>
      </c>
      <c r="K17" s="181">
        <v>359.84185200000007</v>
      </c>
      <c r="L17" s="181">
        <v>322.15814599999999</v>
      </c>
      <c r="M17" s="181">
        <v>300.37114500000001</v>
      </c>
      <c r="N17" s="181">
        <v>381.62885300000022</v>
      </c>
    </row>
    <row r="18" spans="2:14" ht="15" customHeight="1" x14ac:dyDescent="0.2">
      <c r="B18" s="222"/>
      <c r="C18" s="174" t="s">
        <v>33</v>
      </c>
      <c r="D18" s="181">
        <v>837.9999949999999</v>
      </c>
      <c r="E18" s="181">
        <v>692.80619000000002</v>
      </c>
      <c r="F18" s="181">
        <v>145.193805</v>
      </c>
      <c r="G18" s="181">
        <v>668.63561800000014</v>
      </c>
      <c r="H18" s="181">
        <v>169.36437700000002</v>
      </c>
      <c r="I18" s="181">
        <v>575.62284399999999</v>
      </c>
      <c r="J18" s="181">
        <v>262.37715100000008</v>
      </c>
      <c r="K18" s="181">
        <v>451.66842900000012</v>
      </c>
      <c r="L18" s="181">
        <v>386.33156599999995</v>
      </c>
      <c r="M18" s="181">
        <v>435.43952200000012</v>
      </c>
      <c r="N18" s="181">
        <v>402.56047299999994</v>
      </c>
    </row>
    <row r="19" spans="2:14" ht="15" customHeight="1" x14ac:dyDescent="0.2">
      <c r="B19" s="230" t="s">
        <v>2</v>
      </c>
      <c r="C19" s="174" t="s">
        <v>3</v>
      </c>
      <c r="D19" s="183">
        <f>SUM(D20:D24)</f>
        <v>6108.4893540000012</v>
      </c>
      <c r="E19" s="183">
        <f t="shared" ref="E19:N19" si="2">SUM(E20:E24)</f>
        <v>2652.65254</v>
      </c>
      <c r="F19" s="183">
        <f t="shared" si="2"/>
        <v>3455.8368139999934</v>
      </c>
      <c r="G19" s="183">
        <f t="shared" si="2"/>
        <v>1819.9792759999991</v>
      </c>
      <c r="H19" s="183">
        <f t="shared" si="2"/>
        <v>4288.5100779999948</v>
      </c>
      <c r="I19" s="183">
        <f t="shared" si="2"/>
        <v>973.18012899999951</v>
      </c>
      <c r="J19" s="183">
        <f t="shared" si="2"/>
        <v>4874.8763189999981</v>
      </c>
      <c r="K19" s="183">
        <f t="shared" si="2"/>
        <v>817.11383399999966</v>
      </c>
      <c r="L19" s="183">
        <f t="shared" si="2"/>
        <v>5244.9025759999995</v>
      </c>
      <c r="M19" s="183">
        <f t="shared" si="2"/>
        <v>584.55377099999964</v>
      </c>
      <c r="N19" s="183">
        <f t="shared" si="2"/>
        <v>5506.901492</v>
      </c>
    </row>
    <row r="20" spans="2:14" ht="15" customHeight="1" x14ac:dyDescent="0.2">
      <c r="B20" s="221"/>
      <c r="C20" s="174" t="s">
        <v>34</v>
      </c>
      <c r="D20" s="181">
        <v>505.48935200000011</v>
      </c>
      <c r="E20" s="181">
        <v>204.75228200000001</v>
      </c>
      <c r="F20" s="181">
        <v>300.73707000000002</v>
      </c>
      <c r="G20" s="181">
        <v>207.81399400000001</v>
      </c>
      <c r="H20" s="181">
        <v>297.67535800000002</v>
      </c>
      <c r="I20" s="181"/>
      <c r="J20" s="181">
        <v>358.18252900000005</v>
      </c>
      <c r="K20" s="181"/>
      <c r="L20" s="181">
        <v>505.48935200000011</v>
      </c>
      <c r="M20" s="181"/>
      <c r="N20" s="181">
        <v>505.48935200000011</v>
      </c>
    </row>
    <row r="21" spans="2:14" ht="15" customHeight="1" x14ac:dyDescent="0.2">
      <c r="B21" s="221"/>
      <c r="C21" s="174" t="s">
        <v>31</v>
      </c>
      <c r="D21" s="181">
        <v>2541.0000159999991</v>
      </c>
      <c r="E21" s="181">
        <v>639.87933299999997</v>
      </c>
      <c r="F21" s="181">
        <v>1901.1206829999926</v>
      </c>
      <c r="G21" s="181">
        <v>308.27651699999996</v>
      </c>
      <c r="H21" s="181">
        <v>2232.7234989999943</v>
      </c>
      <c r="I21" s="181"/>
      <c r="J21" s="181">
        <v>2427.8739329999976</v>
      </c>
      <c r="K21" s="181"/>
      <c r="L21" s="181">
        <v>2494.5270719999985</v>
      </c>
      <c r="M21" s="181"/>
      <c r="N21" s="181">
        <v>2523.9659249999991</v>
      </c>
    </row>
    <row r="22" spans="2:14" ht="15" customHeight="1" x14ac:dyDescent="0.2">
      <c r="B22" s="221"/>
      <c r="C22" s="174" t="s">
        <v>41</v>
      </c>
      <c r="D22" s="181">
        <v>1936.9999850000017</v>
      </c>
      <c r="E22" s="181">
        <v>899.44061400000044</v>
      </c>
      <c r="F22" s="181">
        <v>1037.5593710000007</v>
      </c>
      <c r="G22" s="181">
        <v>536.2476429999997</v>
      </c>
      <c r="H22" s="181">
        <v>1400.7523420000011</v>
      </c>
      <c r="I22" s="181">
        <v>374.09462199999984</v>
      </c>
      <c r="J22" s="181">
        <v>1562.9053630000012</v>
      </c>
      <c r="K22" s="181">
        <v>236.05726700000005</v>
      </c>
      <c r="L22" s="181">
        <v>1700.9427180000014</v>
      </c>
      <c r="M22" s="181">
        <v>69.004036999999997</v>
      </c>
      <c r="N22" s="181">
        <v>1867.9959480000016</v>
      </c>
    </row>
    <row r="23" spans="2:14" ht="15" customHeight="1" x14ac:dyDescent="0.2">
      <c r="B23" s="221"/>
      <c r="C23" s="174" t="s">
        <v>32</v>
      </c>
      <c r="D23" s="181">
        <v>497.00000399999982</v>
      </c>
      <c r="E23" s="181">
        <v>394.80412199999989</v>
      </c>
      <c r="F23" s="181">
        <v>102.19588200000001</v>
      </c>
      <c r="G23" s="181">
        <v>353.73850699999991</v>
      </c>
      <c r="H23" s="181">
        <v>143.26149699999999</v>
      </c>
      <c r="I23" s="181">
        <v>289.85299299999997</v>
      </c>
      <c r="J23" s="181">
        <v>207.14701100000008</v>
      </c>
      <c r="K23" s="181">
        <v>267.15004399999992</v>
      </c>
      <c r="L23" s="181">
        <v>229.8499600000001</v>
      </c>
      <c r="M23" s="181">
        <v>219.41912400000001</v>
      </c>
      <c r="N23" s="181">
        <v>277.58087999999992</v>
      </c>
    </row>
    <row r="24" spans="2:14" ht="15" customHeight="1" x14ac:dyDescent="0.2">
      <c r="B24" s="222"/>
      <c r="C24" s="184" t="s">
        <v>33</v>
      </c>
      <c r="D24" s="181">
        <v>627.99999700000103</v>
      </c>
      <c r="E24" s="181">
        <v>513.7761889999997</v>
      </c>
      <c r="F24" s="181">
        <v>114.22380800000001</v>
      </c>
      <c r="G24" s="181">
        <v>413.90261499999957</v>
      </c>
      <c r="H24" s="181">
        <v>214.09738199999987</v>
      </c>
      <c r="I24" s="181">
        <v>309.2325139999997</v>
      </c>
      <c r="J24" s="181">
        <v>318.76748299999969</v>
      </c>
      <c r="K24" s="181">
        <v>313.90652299999965</v>
      </c>
      <c r="L24" s="181">
        <v>314.09347399999973</v>
      </c>
      <c r="M24" s="181">
        <v>296.13060999999971</v>
      </c>
      <c r="N24" s="181">
        <v>331.86938699999968</v>
      </c>
    </row>
    <row r="25" spans="2:14" x14ac:dyDescent="0.2"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</row>
    <row r="26" spans="2:14" ht="15.75" customHeight="1" x14ac:dyDescent="0.2"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spans="2:14" ht="38.1" customHeight="1" x14ac:dyDescent="0.2">
      <c r="B27" s="252" t="s">
        <v>52</v>
      </c>
      <c r="C27" s="252"/>
      <c r="D27" s="245" t="s">
        <v>200</v>
      </c>
      <c r="E27" s="245" t="s">
        <v>201</v>
      </c>
      <c r="F27" s="245"/>
      <c r="G27" s="245" t="s">
        <v>202</v>
      </c>
      <c r="H27" s="245"/>
      <c r="I27" s="245" t="s">
        <v>203</v>
      </c>
      <c r="J27" s="245"/>
      <c r="K27" s="245" t="s">
        <v>204</v>
      </c>
      <c r="L27" s="245"/>
      <c r="M27" s="245" t="s">
        <v>205</v>
      </c>
      <c r="N27" s="245"/>
    </row>
    <row r="28" spans="2:14" x14ac:dyDescent="0.2">
      <c r="B28" s="252"/>
      <c r="C28" s="252"/>
      <c r="D28" s="245"/>
      <c r="E28" s="173" t="s">
        <v>206</v>
      </c>
      <c r="F28" s="173" t="s">
        <v>215</v>
      </c>
      <c r="G28" s="173" t="s">
        <v>206</v>
      </c>
      <c r="H28" s="173" t="s">
        <v>215</v>
      </c>
      <c r="I28" s="173" t="s">
        <v>206</v>
      </c>
      <c r="J28" s="173" t="s">
        <v>215</v>
      </c>
      <c r="K28" s="173" t="s">
        <v>206</v>
      </c>
      <c r="L28" s="173" t="s">
        <v>215</v>
      </c>
      <c r="M28" s="173" t="s">
        <v>206</v>
      </c>
      <c r="N28" s="173" t="s">
        <v>215</v>
      </c>
    </row>
    <row r="29" spans="2:14" ht="15" customHeight="1" x14ac:dyDescent="0.2">
      <c r="B29" s="230" t="s">
        <v>0</v>
      </c>
      <c r="C29" s="174" t="s">
        <v>3</v>
      </c>
      <c r="D29" s="186">
        <f t="shared" ref="D29:N36" si="3">+D7/$D7*100</f>
        <v>100</v>
      </c>
      <c r="E29" s="186">
        <f t="shared" si="3"/>
        <v>46.374125812071973</v>
      </c>
      <c r="F29" s="186">
        <f t="shared" si="3"/>
        <v>53.625874187927828</v>
      </c>
      <c r="G29" s="186">
        <f t="shared" si="3"/>
        <v>35.03382166198368</v>
      </c>
      <c r="H29" s="186">
        <f t="shared" si="3"/>
        <v>64.966178338016206</v>
      </c>
      <c r="I29" s="186">
        <f t="shared" si="3"/>
        <v>23.064830752099184</v>
      </c>
      <c r="J29" s="186">
        <f t="shared" si="3"/>
        <v>76.93516924790076</v>
      </c>
      <c r="K29" s="186">
        <f t="shared" si="3"/>
        <v>14.079794939994827</v>
      </c>
      <c r="L29" s="186">
        <f t="shared" si="3"/>
        <v>84.526887390278105</v>
      </c>
      <c r="M29" s="186">
        <f t="shared" si="3"/>
        <v>10.797692431834644</v>
      </c>
      <c r="N29" s="186">
        <f t="shared" si="3"/>
        <v>88.774447704475349</v>
      </c>
    </row>
    <row r="30" spans="2:14" ht="15" customHeight="1" x14ac:dyDescent="0.2">
      <c r="B30" s="221"/>
      <c r="C30" s="174" t="s">
        <v>34</v>
      </c>
      <c r="D30" s="186">
        <f t="shared" si="3"/>
        <v>100</v>
      </c>
      <c r="E30" s="186">
        <f t="shared" si="3"/>
        <v>45.785831061141849</v>
      </c>
      <c r="F30" s="186">
        <f t="shared" si="3"/>
        <v>54.214168938858222</v>
      </c>
      <c r="G30" s="186">
        <f t="shared" si="3"/>
        <v>41.717065884147459</v>
      </c>
      <c r="H30" s="186">
        <f t="shared" si="3"/>
        <v>58.282934115852605</v>
      </c>
      <c r="I30" s="186">
        <f>+I8/$D8*100</f>
        <v>16.686826353658983</v>
      </c>
      <c r="J30" s="186">
        <f t="shared" si="3"/>
        <v>83.313173646341028</v>
      </c>
      <c r="K30" s="186"/>
      <c r="L30" s="186">
        <f t="shared" si="3"/>
        <v>94.574979764007466</v>
      </c>
      <c r="M30" s="186"/>
      <c r="N30" s="186">
        <f t="shared" si="3"/>
        <v>98.64374494100187</v>
      </c>
    </row>
    <row r="31" spans="2:14" ht="15" customHeight="1" x14ac:dyDescent="0.2">
      <c r="B31" s="221"/>
      <c r="C31" s="174" t="s">
        <v>31</v>
      </c>
      <c r="D31" s="186">
        <f t="shared" si="3"/>
        <v>100</v>
      </c>
      <c r="E31" s="187">
        <f t="shared" si="3"/>
        <v>28.003768125231872</v>
      </c>
      <c r="F31" s="187">
        <f t="shared" si="3"/>
        <v>71.99623187476773</v>
      </c>
      <c r="G31" s="187">
        <f t="shared" si="3"/>
        <v>15.335873126576253</v>
      </c>
      <c r="H31" s="187">
        <f t="shared" si="3"/>
        <v>84.664126873423456</v>
      </c>
      <c r="I31" s="187">
        <f t="shared" si="3"/>
        <v>7.6653390020807706</v>
      </c>
      <c r="J31" s="187">
        <f t="shared" si="3"/>
        <v>92.334660997919087</v>
      </c>
      <c r="K31" s="187"/>
      <c r="L31" s="187">
        <f t="shared" si="3"/>
        <v>98.108620523340889</v>
      </c>
      <c r="M31" s="187"/>
      <c r="N31" s="187">
        <f t="shared" si="3"/>
        <v>99.326762769335801</v>
      </c>
    </row>
    <row r="32" spans="2:14" ht="15" customHeight="1" x14ac:dyDescent="0.2">
      <c r="B32" s="221"/>
      <c r="C32" s="174" t="s">
        <v>41</v>
      </c>
      <c r="D32" s="186">
        <f t="shared" si="3"/>
        <v>100</v>
      </c>
      <c r="E32" s="187">
        <f t="shared" si="3"/>
        <v>46.691880719105924</v>
      </c>
      <c r="F32" s="187">
        <f t="shared" si="3"/>
        <v>53.308119280893884</v>
      </c>
      <c r="G32" s="187">
        <f t="shared" si="3"/>
        <v>30.220764817426549</v>
      </c>
      <c r="H32" s="187">
        <f t="shared" si="3"/>
        <v>69.779235182573373</v>
      </c>
      <c r="I32" s="187">
        <f t="shared" si="3"/>
        <v>18.986121504268777</v>
      </c>
      <c r="J32" s="187">
        <f t="shared" si="3"/>
        <v>81.01387849573122</v>
      </c>
      <c r="K32" s="187">
        <f t="shared" si="3"/>
        <v>10.901013247539042</v>
      </c>
      <c r="L32" s="187">
        <f t="shared" si="3"/>
        <v>89.098986752460945</v>
      </c>
      <c r="M32" s="187">
        <f t="shared" si="3"/>
        <v>3.026642268291257</v>
      </c>
      <c r="N32" s="187">
        <f t="shared" si="3"/>
        <v>96.973357731708759</v>
      </c>
    </row>
    <row r="33" spans="2:14" ht="15" customHeight="1" x14ac:dyDescent="0.2">
      <c r="B33" s="221"/>
      <c r="C33" s="174" t="s">
        <v>32</v>
      </c>
      <c r="D33" s="186">
        <f t="shared" si="3"/>
        <v>100</v>
      </c>
      <c r="E33" s="187">
        <f t="shared" si="3"/>
        <v>79.138718440816376</v>
      </c>
      <c r="F33" s="187">
        <f t="shared" si="3"/>
        <v>20.861281559183574</v>
      </c>
      <c r="G33" s="187">
        <f t="shared" si="3"/>
        <v>75.622707505304959</v>
      </c>
      <c r="H33" s="187">
        <f t="shared" si="3"/>
        <v>24.377292494694988</v>
      </c>
      <c r="I33" s="187">
        <f t="shared" si="3"/>
        <v>61.707132719750355</v>
      </c>
      <c r="J33" s="187">
        <f t="shared" si="3"/>
        <v>38.292867280249567</v>
      </c>
      <c r="K33" s="187">
        <f t="shared" si="3"/>
        <v>53.179974125224781</v>
      </c>
      <c r="L33" s="187">
        <f t="shared" si="3"/>
        <v>46.820025874775197</v>
      </c>
      <c r="M33" s="187">
        <f t="shared" si="3"/>
        <v>44.087384912489554</v>
      </c>
      <c r="N33" s="187">
        <f t="shared" si="3"/>
        <v>55.912615087510389</v>
      </c>
    </row>
    <row r="34" spans="2:14" ht="15" customHeight="1" x14ac:dyDescent="0.2">
      <c r="B34" s="222"/>
      <c r="C34" s="174" t="s">
        <v>33</v>
      </c>
      <c r="D34" s="186">
        <f t="shared" si="3"/>
        <v>100</v>
      </c>
      <c r="E34" s="187">
        <f t="shared" si="3"/>
        <v>82.304391922534251</v>
      </c>
      <c r="F34" s="187">
        <f t="shared" si="3"/>
        <v>17.695608077465817</v>
      </c>
      <c r="G34" s="187">
        <f t="shared" si="3"/>
        <v>73.842990375678085</v>
      </c>
      <c r="H34" s="187">
        <f t="shared" si="3"/>
        <v>26.157009624322043</v>
      </c>
      <c r="I34" s="187">
        <f t="shared" si="3"/>
        <v>60.358483139746241</v>
      </c>
      <c r="J34" s="187">
        <f t="shared" si="3"/>
        <v>39.641516860253901</v>
      </c>
      <c r="K34" s="187">
        <f t="shared" si="3"/>
        <v>52.222029752917045</v>
      </c>
      <c r="L34" s="187">
        <f t="shared" si="3"/>
        <v>47.777970247083147</v>
      </c>
      <c r="M34" s="187">
        <f t="shared" si="3"/>
        <v>49.902464938076314</v>
      </c>
      <c r="N34" s="187">
        <f t="shared" si="3"/>
        <v>50.097535061923907</v>
      </c>
    </row>
    <row r="35" spans="2:14" ht="15" customHeight="1" x14ac:dyDescent="0.2">
      <c r="B35" s="230" t="s">
        <v>1</v>
      </c>
      <c r="C35" s="174" t="s">
        <v>3</v>
      </c>
      <c r="D35" s="186">
        <f t="shared" si="3"/>
        <v>100</v>
      </c>
      <c r="E35" s="186">
        <f t="shared" si="3"/>
        <v>49.168795960738997</v>
      </c>
      <c r="F35" s="186">
        <f t="shared" si="3"/>
        <v>50.83120403926111</v>
      </c>
      <c r="G35" s="186">
        <f t="shared" si="3"/>
        <v>40.00009996858563</v>
      </c>
      <c r="H35" s="186">
        <f t="shared" si="3"/>
        <v>59.999900031414491</v>
      </c>
      <c r="I35" s="186">
        <f t="shared" si="3"/>
        <v>24.220125533609437</v>
      </c>
      <c r="J35" s="186">
        <f t="shared" si="3"/>
        <v>74.215077566921423</v>
      </c>
      <c r="K35" s="186">
        <f t="shared" si="3"/>
        <v>14.746225400006601</v>
      </c>
      <c r="L35" s="186">
        <f t="shared" si="3"/>
        <v>83.260922895709783</v>
      </c>
      <c r="M35" s="186">
        <f t="shared" si="3"/>
        <v>11.417432657540456</v>
      </c>
      <c r="N35" s="186">
        <f t="shared" si="3"/>
        <v>87.469114796954599</v>
      </c>
    </row>
    <row r="36" spans="2:14" ht="15" customHeight="1" x14ac:dyDescent="0.2">
      <c r="B36" s="221"/>
      <c r="C36" s="174" t="s">
        <v>34</v>
      </c>
      <c r="D36" s="186">
        <f>+D14/$D14*100</f>
        <v>100</v>
      </c>
      <c r="E36" s="186">
        <f t="shared" si="3"/>
        <v>48.504815605607895</v>
      </c>
      <c r="F36" s="186">
        <f t="shared" si="3"/>
        <v>51.495184394392147</v>
      </c>
      <c r="G36" s="186">
        <f t="shared" si="3"/>
        <v>42.028929736046514</v>
      </c>
      <c r="H36" s="186">
        <f t="shared" si="3"/>
        <v>57.971070263953528</v>
      </c>
      <c r="I36" s="186"/>
      <c r="J36" s="186">
        <f t="shared" si="3"/>
        <v>89.726694487562582</v>
      </c>
      <c r="K36" s="186"/>
      <c r="L36" s="186">
        <f t="shared" si="3"/>
        <v>91.781355590050069</v>
      </c>
      <c r="M36" s="186"/>
      <c r="N36" s="186">
        <f t="shared" si="3"/>
        <v>97.945338897512514</v>
      </c>
    </row>
    <row r="37" spans="2:14" ht="15" customHeight="1" x14ac:dyDescent="0.2">
      <c r="B37" s="221"/>
      <c r="C37" s="174" t="s">
        <v>31</v>
      </c>
      <c r="D37" s="186">
        <f t="shared" ref="D37:N46" si="4">+D15/$D15*100</f>
        <v>100</v>
      </c>
      <c r="E37" s="187">
        <f t="shared" si="4"/>
        <v>30.940942204642173</v>
      </c>
      <c r="F37" s="187">
        <f t="shared" si="4"/>
        <v>69.059057795358015</v>
      </c>
      <c r="G37" s="187">
        <f t="shared" si="4"/>
        <v>18.670900627596048</v>
      </c>
      <c r="H37" s="187">
        <f t="shared" si="4"/>
        <v>81.329099372404187</v>
      </c>
      <c r="I37" s="187">
        <f t="shared" si="4"/>
        <v>11.010287054857613</v>
      </c>
      <c r="J37" s="187">
        <f t="shared" si="4"/>
        <v>88.989712945142557</v>
      </c>
      <c r="K37" s="187"/>
      <c r="L37" s="187">
        <f t="shared" si="4"/>
        <v>98.043605824501284</v>
      </c>
      <c r="M37" s="187"/>
      <c r="N37" s="187">
        <f t="shared" si="4"/>
        <v>99.323777634611233</v>
      </c>
    </row>
    <row r="38" spans="2:14" ht="15" customHeight="1" x14ac:dyDescent="0.2">
      <c r="B38" s="221"/>
      <c r="C38" s="174" t="s">
        <v>41</v>
      </c>
      <c r="D38" s="186">
        <f t="shared" si="4"/>
        <v>100</v>
      </c>
      <c r="E38" s="187">
        <f t="shared" si="4"/>
        <v>47.02351243897585</v>
      </c>
      <c r="F38" s="187">
        <f t="shared" si="4"/>
        <v>52.976487561024243</v>
      </c>
      <c r="G38" s="187">
        <f t="shared" si="4"/>
        <v>33.491641386307677</v>
      </c>
      <c r="H38" s="187">
        <f t="shared" si="4"/>
        <v>66.508358613692437</v>
      </c>
      <c r="I38" s="187">
        <f t="shared" si="4"/>
        <v>18.564453648598768</v>
      </c>
      <c r="J38" s="187">
        <f t="shared" si="4"/>
        <v>81.435546351401243</v>
      </c>
      <c r="K38" s="187">
        <f t="shared" si="4"/>
        <v>9.2429146079882898</v>
      </c>
      <c r="L38" s="187">
        <f t="shared" si="4"/>
        <v>90.757085392011717</v>
      </c>
      <c r="M38" s="187"/>
      <c r="N38" s="187">
        <f t="shared" si="4"/>
        <v>97.66430157483326</v>
      </c>
    </row>
    <row r="39" spans="2:14" ht="15" customHeight="1" x14ac:dyDescent="0.2">
      <c r="B39" s="221"/>
      <c r="C39" s="174" t="s">
        <v>32</v>
      </c>
      <c r="D39" s="186">
        <f t="shared" si="4"/>
        <v>100</v>
      </c>
      <c r="E39" s="187">
        <f t="shared" si="4"/>
        <v>78.921022225574916</v>
      </c>
      <c r="F39" s="187">
        <f t="shared" si="4"/>
        <v>21.078977774425162</v>
      </c>
      <c r="G39" s="187">
        <f t="shared" si="4"/>
        <v>78.86410814916168</v>
      </c>
      <c r="H39" s="187">
        <f t="shared" si="4"/>
        <v>21.135891850838394</v>
      </c>
      <c r="I39" s="187">
        <f t="shared" si="4"/>
        <v>64.175088604619035</v>
      </c>
      <c r="J39" s="187">
        <f t="shared" si="4"/>
        <v>35.82491139538098</v>
      </c>
      <c r="K39" s="187">
        <f t="shared" si="4"/>
        <v>52.76273505209015</v>
      </c>
      <c r="L39" s="187">
        <f t="shared" si="4"/>
        <v>47.237264947909871</v>
      </c>
      <c r="M39" s="187">
        <f t="shared" si="4"/>
        <v>44.042690011855406</v>
      </c>
      <c r="N39" s="187">
        <f t="shared" si="4"/>
        <v>55.957309988144644</v>
      </c>
    </row>
    <row r="40" spans="2:14" ht="15" customHeight="1" x14ac:dyDescent="0.2">
      <c r="B40" s="222"/>
      <c r="C40" s="174" t="s">
        <v>33</v>
      </c>
      <c r="D40" s="186">
        <f t="shared" si="4"/>
        <v>100</v>
      </c>
      <c r="E40" s="187">
        <f t="shared" si="4"/>
        <v>82.673770183017737</v>
      </c>
      <c r="F40" s="187">
        <f t="shared" si="4"/>
        <v>17.326229816982281</v>
      </c>
      <c r="G40" s="187">
        <f t="shared" si="4"/>
        <v>79.789453698027785</v>
      </c>
      <c r="H40" s="187">
        <f t="shared" si="4"/>
        <v>20.210546301972236</v>
      </c>
      <c r="I40" s="187">
        <f t="shared" si="4"/>
        <v>68.690077259487339</v>
      </c>
      <c r="J40" s="187">
        <f t="shared" si="4"/>
        <v>31.309922740512679</v>
      </c>
      <c r="K40" s="187">
        <f t="shared" si="4"/>
        <v>53.898380870515417</v>
      </c>
      <c r="L40" s="187">
        <f t="shared" si="4"/>
        <v>46.101619129484597</v>
      </c>
      <c r="M40" s="187">
        <f t="shared" si="4"/>
        <v>51.961757111943676</v>
      </c>
      <c r="N40" s="187">
        <f t="shared" si="4"/>
        <v>48.038242888056345</v>
      </c>
    </row>
    <row r="41" spans="2:14" ht="15" customHeight="1" x14ac:dyDescent="0.2">
      <c r="B41" s="230" t="s">
        <v>2</v>
      </c>
      <c r="C41" s="174" t="s">
        <v>3</v>
      </c>
      <c r="D41" s="186">
        <f t="shared" si="4"/>
        <v>100</v>
      </c>
      <c r="E41" s="186">
        <f t="shared" si="4"/>
        <v>43.425671819546885</v>
      </c>
      <c r="F41" s="186">
        <f t="shared" si="4"/>
        <v>56.574328180452994</v>
      </c>
      <c r="G41" s="186">
        <f t="shared" si="4"/>
        <v>29.79426124084555</v>
      </c>
      <c r="H41" s="186">
        <f t="shared" si="4"/>
        <v>70.205738759154329</v>
      </c>
      <c r="I41" s="186">
        <f t="shared" si="4"/>
        <v>15.931600639734853</v>
      </c>
      <c r="J41" s="186">
        <f t="shared" si="4"/>
        <v>79.804940902578466</v>
      </c>
      <c r="K41" s="186">
        <f t="shared" si="4"/>
        <v>13.376692446307233</v>
      </c>
      <c r="L41" s="186">
        <f t="shared" si="4"/>
        <v>85.862514805980595</v>
      </c>
      <c r="M41" s="186">
        <f t="shared" si="4"/>
        <v>9.5695308139846116</v>
      </c>
      <c r="N41" s="186">
        <f t="shared" si="4"/>
        <v>90.15160988033702</v>
      </c>
    </row>
    <row r="42" spans="2:14" ht="15" customHeight="1" x14ac:dyDescent="0.2">
      <c r="B42" s="221"/>
      <c r="C42" s="174" t="s">
        <v>34</v>
      </c>
      <c r="D42" s="186">
        <f t="shared" si="4"/>
        <v>100</v>
      </c>
      <c r="E42" s="186">
        <f t="shared" si="4"/>
        <v>40.505755697896475</v>
      </c>
      <c r="F42" s="186">
        <f t="shared" si="4"/>
        <v>59.494244302103503</v>
      </c>
      <c r="G42" s="186">
        <f t="shared" si="4"/>
        <v>41.111448377254831</v>
      </c>
      <c r="H42" s="186">
        <f t="shared" si="4"/>
        <v>58.888551622745155</v>
      </c>
      <c r="I42" s="186"/>
      <c r="J42" s="186">
        <f t="shared" si="4"/>
        <v>70.858570528306601</v>
      </c>
      <c r="K42" s="186"/>
      <c r="L42" s="186">
        <f t="shared" si="4"/>
        <v>100</v>
      </c>
      <c r="M42" s="186"/>
      <c r="N42" s="186">
        <f t="shared" si="4"/>
        <v>100</v>
      </c>
    </row>
    <row r="43" spans="2:14" ht="15" customHeight="1" x14ac:dyDescent="0.2">
      <c r="B43" s="221"/>
      <c r="C43" s="174" t="s">
        <v>31</v>
      </c>
      <c r="D43" s="186">
        <f t="shared" si="4"/>
        <v>100</v>
      </c>
      <c r="E43" s="187">
        <f t="shared" si="4"/>
        <v>25.182185319592705</v>
      </c>
      <c r="F43" s="187">
        <f t="shared" si="4"/>
        <v>74.817814680407054</v>
      </c>
      <c r="G43" s="187">
        <f t="shared" si="4"/>
        <v>12.132094256547225</v>
      </c>
      <c r="H43" s="187">
        <f t="shared" si="4"/>
        <v>87.867905743452596</v>
      </c>
      <c r="I43" s="187"/>
      <c r="J43" s="187">
        <f t="shared" si="4"/>
        <v>95.54797000048498</v>
      </c>
      <c r="K43" s="187"/>
      <c r="L43" s="187">
        <f t="shared" si="4"/>
        <v>98.171076595538267</v>
      </c>
      <c r="M43" s="187"/>
      <c r="N43" s="187">
        <f t="shared" si="4"/>
        <v>99.329630425315202</v>
      </c>
    </row>
    <row r="44" spans="2:14" ht="15" customHeight="1" x14ac:dyDescent="0.2">
      <c r="B44" s="221"/>
      <c r="C44" s="174" t="s">
        <v>41</v>
      </c>
      <c r="D44" s="186">
        <f t="shared" si="4"/>
        <v>100</v>
      </c>
      <c r="E44" s="187">
        <f t="shared" si="4"/>
        <v>46.434724882044833</v>
      </c>
      <c r="F44" s="187">
        <f t="shared" si="4"/>
        <v>53.565275117955139</v>
      </c>
      <c r="G44" s="187">
        <f t="shared" si="4"/>
        <v>27.684442289760742</v>
      </c>
      <c r="H44" s="187">
        <f t="shared" si="4"/>
        <v>72.315557710239204</v>
      </c>
      <c r="I44" s="187">
        <f t="shared" si="4"/>
        <v>19.31309369628103</v>
      </c>
      <c r="J44" s="187">
        <f t="shared" si="4"/>
        <v>80.686906303718928</v>
      </c>
      <c r="K44" s="187">
        <f t="shared" si="4"/>
        <v>12.186745938462144</v>
      </c>
      <c r="L44" s="187">
        <f t="shared" si="4"/>
        <v>87.813254061537833</v>
      </c>
      <c r="M44" s="187">
        <f t="shared" si="4"/>
        <v>3.5624180451400438</v>
      </c>
      <c r="N44" s="187">
        <f t="shared" si="4"/>
        <v>96.437581954859951</v>
      </c>
    </row>
    <row r="45" spans="2:14" ht="15" customHeight="1" x14ac:dyDescent="0.2">
      <c r="B45" s="221"/>
      <c r="C45" s="174" t="s">
        <v>32</v>
      </c>
      <c r="D45" s="186">
        <f t="shared" si="4"/>
        <v>100</v>
      </c>
      <c r="E45" s="187">
        <f t="shared" si="4"/>
        <v>79.437448455231802</v>
      </c>
      <c r="F45" s="187">
        <f t="shared" si="4"/>
        <v>20.562551544768208</v>
      </c>
      <c r="G45" s="187">
        <f t="shared" si="4"/>
        <v>71.174749326561383</v>
      </c>
      <c r="H45" s="187">
        <f t="shared" si="4"/>
        <v>28.825250673438635</v>
      </c>
      <c r="I45" s="187">
        <f t="shared" si="4"/>
        <v>58.320521261001858</v>
      </c>
      <c r="J45" s="187">
        <f t="shared" si="4"/>
        <v>41.679478738998185</v>
      </c>
      <c r="K45" s="187">
        <f t="shared" si="4"/>
        <v>53.752523511046093</v>
      </c>
      <c r="L45" s="187">
        <f t="shared" si="4"/>
        <v>46.24747648895395</v>
      </c>
      <c r="M45" s="187">
        <f t="shared" si="4"/>
        <v>44.148716747294046</v>
      </c>
      <c r="N45" s="187">
        <f t="shared" si="4"/>
        <v>55.851283252705976</v>
      </c>
    </row>
    <row r="46" spans="2:14" ht="15" customHeight="1" x14ac:dyDescent="0.2">
      <c r="B46" s="222"/>
      <c r="C46" s="174" t="s">
        <v>33</v>
      </c>
      <c r="D46" s="186">
        <f t="shared" si="4"/>
        <v>100</v>
      </c>
      <c r="E46" s="187">
        <f t="shared" si="4"/>
        <v>81.811495454513334</v>
      </c>
      <c r="F46" s="187">
        <f t="shared" si="4"/>
        <v>18.18850454548646</v>
      </c>
      <c r="G46" s="187">
        <f t="shared" si="4"/>
        <v>65.908060028223034</v>
      </c>
      <c r="H46" s="187">
        <f t="shared" si="4"/>
        <v>34.091939971776711</v>
      </c>
      <c r="I46" s="187">
        <f t="shared" si="4"/>
        <v>49.240846413570793</v>
      </c>
      <c r="J46" s="187">
        <f t="shared" si="4"/>
        <v>50.759153586428937</v>
      </c>
      <c r="K46" s="187">
        <f t="shared" si="4"/>
        <v>49.985115366170795</v>
      </c>
      <c r="L46" s="187">
        <f t="shared" si="4"/>
        <v>50.014884633828935</v>
      </c>
      <c r="M46" s="187">
        <f t="shared" si="4"/>
        <v>47.15455595774457</v>
      </c>
      <c r="N46" s="187">
        <f t="shared" si="4"/>
        <v>52.84544404225516</v>
      </c>
    </row>
    <row r="47" spans="2:14" x14ac:dyDescent="0.2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2:14" x14ac:dyDescent="0.2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2:14" ht="38.1" customHeight="1" x14ac:dyDescent="0.2">
      <c r="B49" s="252" t="s">
        <v>53</v>
      </c>
      <c r="C49" s="252"/>
      <c r="D49" s="245" t="s">
        <v>200</v>
      </c>
      <c r="E49" s="245" t="s">
        <v>201</v>
      </c>
      <c r="F49" s="245"/>
      <c r="G49" s="245" t="s">
        <v>202</v>
      </c>
      <c r="H49" s="245"/>
      <c r="I49" s="245" t="s">
        <v>203</v>
      </c>
      <c r="J49" s="245"/>
      <c r="K49" s="245" t="s">
        <v>204</v>
      </c>
      <c r="L49" s="245"/>
      <c r="M49" s="245" t="s">
        <v>205</v>
      </c>
      <c r="N49" s="245"/>
    </row>
    <row r="50" spans="2:14" x14ac:dyDescent="0.2">
      <c r="B50" s="252"/>
      <c r="C50" s="252"/>
      <c r="D50" s="245"/>
      <c r="E50" s="173" t="s">
        <v>206</v>
      </c>
      <c r="F50" s="173" t="s">
        <v>215</v>
      </c>
      <c r="G50" s="173" t="s">
        <v>206</v>
      </c>
      <c r="H50" s="173" t="s">
        <v>215</v>
      </c>
      <c r="I50" s="173" t="s">
        <v>206</v>
      </c>
      <c r="J50" s="173" t="s">
        <v>215</v>
      </c>
      <c r="K50" s="173" t="s">
        <v>206</v>
      </c>
      <c r="L50" s="173" t="s">
        <v>215</v>
      </c>
      <c r="M50" s="173" t="s">
        <v>206</v>
      </c>
      <c r="N50" s="173" t="s">
        <v>215</v>
      </c>
    </row>
    <row r="51" spans="2:14" ht="15" customHeight="1" x14ac:dyDescent="0.2">
      <c r="B51" s="230" t="s">
        <v>0</v>
      </c>
      <c r="C51" s="188" t="s">
        <v>3</v>
      </c>
      <c r="D51" s="186">
        <f t="shared" ref="D51:N56" si="5">+D7/D$7*100</f>
        <v>100</v>
      </c>
      <c r="E51" s="186">
        <f t="shared" si="5"/>
        <v>100</v>
      </c>
      <c r="F51" s="186">
        <f t="shared" si="5"/>
        <v>100</v>
      </c>
      <c r="G51" s="186">
        <f t="shared" si="5"/>
        <v>100</v>
      </c>
      <c r="H51" s="186">
        <f t="shared" si="5"/>
        <v>100</v>
      </c>
      <c r="I51" s="186">
        <f t="shared" si="5"/>
        <v>100</v>
      </c>
      <c r="J51" s="186">
        <f t="shared" si="5"/>
        <v>100</v>
      </c>
      <c r="K51" s="186">
        <f t="shared" si="5"/>
        <v>100</v>
      </c>
      <c r="L51" s="186">
        <f t="shared" si="5"/>
        <v>100</v>
      </c>
      <c r="M51" s="186">
        <f t="shared" si="5"/>
        <v>100</v>
      </c>
      <c r="N51" s="186">
        <f t="shared" si="5"/>
        <v>100</v>
      </c>
    </row>
    <row r="52" spans="2:14" ht="15" customHeight="1" x14ac:dyDescent="0.2">
      <c r="B52" s="221"/>
      <c r="C52" s="174" t="s">
        <v>34</v>
      </c>
      <c r="D52" s="186">
        <f t="shared" si="5"/>
        <v>11.846573491158443</v>
      </c>
      <c r="E52" s="186">
        <f t="shared" si="5"/>
        <v>11.69628975255819</v>
      </c>
      <c r="F52" s="186">
        <f t="shared" si="5"/>
        <v>11.976534580033865</v>
      </c>
      <c r="G52" s="186">
        <f t="shared" si="5"/>
        <v>14.106490910420098</v>
      </c>
      <c r="H52" s="186">
        <f t="shared" si="5"/>
        <v>10.62788484634876</v>
      </c>
      <c r="I52" s="186">
        <f t="shared" si="5"/>
        <v>8.5706986908988743</v>
      </c>
      <c r="J52" s="186">
        <f t="shared" si="5"/>
        <v>12.828666577736215</v>
      </c>
      <c r="K52" s="186"/>
      <c r="L52" s="186">
        <f t="shared" si="5"/>
        <v>13.254829117580863</v>
      </c>
      <c r="M52" s="186"/>
      <c r="N52" s="186">
        <f t="shared" si="5"/>
        <v>13.163589344727129</v>
      </c>
    </row>
    <row r="53" spans="2:14" ht="15" customHeight="1" x14ac:dyDescent="0.2">
      <c r="B53" s="221"/>
      <c r="C53" s="174" t="s">
        <v>31</v>
      </c>
      <c r="D53" s="187">
        <f t="shared" si="5"/>
        <v>39.68736416057196</v>
      </c>
      <c r="E53" s="187">
        <f t="shared" si="5"/>
        <v>23.965858633285102</v>
      </c>
      <c r="F53" s="187">
        <f t="shared" si="5"/>
        <v>53.282873535815014</v>
      </c>
      <c r="G53" s="187">
        <f t="shared" si="5"/>
        <v>17.372937139633159</v>
      </c>
      <c r="H53" s="187">
        <f t="shared" si="5"/>
        <v>51.720697146136409</v>
      </c>
      <c r="I53" s="187">
        <f t="shared" si="5"/>
        <v>13.189652404543542</v>
      </c>
      <c r="J53" s="187">
        <f t="shared" si="5"/>
        <v>47.631263458452253</v>
      </c>
      <c r="K53" s="187"/>
      <c r="L53" s="187">
        <f t="shared" si="5"/>
        <v>46.064307703929792</v>
      </c>
      <c r="M53" s="187"/>
      <c r="N53" s="187">
        <f t="shared" si="5"/>
        <v>44.40486544101185</v>
      </c>
    </row>
    <row r="54" spans="2:14" ht="15" customHeight="1" x14ac:dyDescent="0.2">
      <c r="B54" s="221"/>
      <c r="C54" s="174" t="s">
        <v>41</v>
      </c>
      <c r="D54" s="187">
        <f t="shared" si="5"/>
        <v>27.395593171267084</v>
      </c>
      <c r="E54" s="187">
        <f t="shared" si="5"/>
        <v>27.5833074194354</v>
      </c>
      <c r="F54" s="187">
        <f t="shared" si="5"/>
        <v>27.23326324577684</v>
      </c>
      <c r="G54" s="187">
        <f t="shared" si="5"/>
        <v>23.631900232030848</v>
      </c>
      <c r="H54" s="187">
        <f t="shared" si="5"/>
        <v>29.42521151417818</v>
      </c>
      <c r="I54" s="187">
        <f t="shared" si="5"/>
        <v>22.551046058894407</v>
      </c>
      <c r="J54" s="187">
        <f t="shared" si="5"/>
        <v>28.84796742753737</v>
      </c>
      <c r="K54" s="187">
        <f t="shared" si="5"/>
        <v>21.210516584716853</v>
      </c>
      <c r="L54" s="187">
        <f t="shared" si="5"/>
        <v>28.877433777637002</v>
      </c>
      <c r="M54" s="187">
        <f t="shared" si="5"/>
        <v>7.6791092893706221</v>
      </c>
      <c r="N54" s="187">
        <f t="shared" si="5"/>
        <v>29.925758205936013</v>
      </c>
    </row>
    <row r="55" spans="2:14" ht="15" customHeight="1" x14ac:dyDescent="0.2">
      <c r="B55" s="221"/>
      <c r="C55" s="174" t="s">
        <v>32</v>
      </c>
      <c r="D55" s="187">
        <f t="shared" si="5"/>
        <v>9.3920919690659641</v>
      </c>
      <c r="E55" s="187">
        <f t="shared" si="5"/>
        <v>16.027862712113404</v>
      </c>
      <c r="F55" s="187">
        <f t="shared" si="5"/>
        <v>3.6536667786487969</v>
      </c>
      <c r="G55" s="187">
        <f t="shared" si="5"/>
        <v>20.273421229700446</v>
      </c>
      <c r="H55" s="187">
        <f t="shared" si="5"/>
        <v>3.5241994977103364</v>
      </c>
      <c r="I55" s="187">
        <f t="shared" si="5"/>
        <v>25.127392950781051</v>
      </c>
      <c r="J55" s="187">
        <f t="shared" si="5"/>
        <v>4.6747168397911087</v>
      </c>
      <c r="K55" s="187">
        <f t="shared" si="5"/>
        <v>35.474324024270409</v>
      </c>
      <c r="L55" s="187">
        <f t="shared" si="5"/>
        <v>5.2023445152969572</v>
      </c>
      <c r="M55" s="187">
        <f t="shared" si="5"/>
        <v>38.348265278691372</v>
      </c>
      <c r="N55" s="187">
        <f t="shared" si="5"/>
        <v>5.9154006215958619</v>
      </c>
    </row>
    <row r="56" spans="2:14" ht="15" customHeight="1" x14ac:dyDescent="0.2">
      <c r="B56" s="222"/>
      <c r="C56" s="174" t="s">
        <v>33</v>
      </c>
      <c r="D56" s="187">
        <f t="shared" si="5"/>
        <v>11.678377207936547</v>
      </c>
      <c r="E56" s="187">
        <f t="shared" si="5"/>
        <v>20.726681482607891</v>
      </c>
      <c r="F56" s="187">
        <f t="shared" si="5"/>
        <v>3.8536618597254817</v>
      </c>
      <c r="G56" s="187">
        <f t="shared" si="5"/>
        <v>24.615250488215455</v>
      </c>
      <c r="H56" s="187">
        <f t="shared" si="5"/>
        <v>4.7020069956263235</v>
      </c>
      <c r="I56" s="187">
        <f t="shared" si="5"/>
        <v>30.561209894882118</v>
      </c>
      <c r="J56" s="187">
        <f t="shared" si="5"/>
        <v>6.0173856964830605</v>
      </c>
      <c r="K56" s="187">
        <f t="shared" si="5"/>
        <v>43.315159391012742</v>
      </c>
      <c r="L56" s="187">
        <f t="shared" si="5"/>
        <v>6.6010848855553776</v>
      </c>
      <c r="M56" s="187">
        <f t="shared" si="5"/>
        <v>53.972625431938006</v>
      </c>
      <c r="N56" s="187">
        <f t="shared" si="5"/>
        <v>6.5903863867291621</v>
      </c>
    </row>
    <row r="57" spans="2:14" ht="15" customHeight="1" x14ac:dyDescent="0.2">
      <c r="B57" s="230" t="s">
        <v>1</v>
      </c>
      <c r="C57" s="174" t="s">
        <v>3</v>
      </c>
      <c r="D57" s="186">
        <f>+D13/D$13*100</f>
        <v>100</v>
      </c>
      <c r="E57" s="186">
        <f t="shared" ref="E57:N58" si="6">+E13/E$13*100</f>
        <v>100</v>
      </c>
      <c r="F57" s="186">
        <f t="shared" si="6"/>
        <v>100</v>
      </c>
      <c r="G57" s="186">
        <f t="shared" si="6"/>
        <v>100</v>
      </c>
      <c r="H57" s="186">
        <f t="shared" si="6"/>
        <v>100</v>
      </c>
      <c r="I57" s="186">
        <f t="shared" si="6"/>
        <v>100</v>
      </c>
      <c r="J57" s="186">
        <f t="shared" si="6"/>
        <v>100</v>
      </c>
      <c r="K57" s="186">
        <f t="shared" si="6"/>
        <v>100</v>
      </c>
      <c r="L57" s="186">
        <f t="shared" si="6"/>
        <v>100</v>
      </c>
      <c r="M57" s="186">
        <f t="shared" si="6"/>
        <v>100</v>
      </c>
      <c r="N57" s="186">
        <f t="shared" si="6"/>
        <v>100</v>
      </c>
    </row>
    <row r="58" spans="2:14" ht="15" customHeight="1" x14ac:dyDescent="0.2">
      <c r="B58" s="221"/>
      <c r="C58" s="174" t="s">
        <v>34</v>
      </c>
      <c r="D58" s="186">
        <f>+D14/D$13*100</f>
        <v>15.231678816275673</v>
      </c>
      <c r="E58" s="186">
        <f t="shared" si="6"/>
        <v>15.025988696921337</v>
      </c>
      <c r="F58" s="186">
        <f t="shared" si="6"/>
        <v>15.430641947305606</v>
      </c>
      <c r="G58" s="186">
        <f t="shared" si="6"/>
        <v>16.004238970253613</v>
      </c>
      <c r="H58" s="186">
        <f t="shared" si="6"/>
        <v>14.716636568293847</v>
      </c>
      <c r="I58" s="186"/>
      <c r="J58" s="186">
        <f t="shared" si="6"/>
        <v>18.415236317017563</v>
      </c>
      <c r="K58" s="186"/>
      <c r="L58" s="186">
        <f t="shared" si="6"/>
        <v>16.790399157851098</v>
      </c>
      <c r="M58" s="186"/>
      <c r="N58" s="186">
        <f t="shared" si="6"/>
        <v>17.055985385256527</v>
      </c>
    </row>
    <row r="59" spans="2:14" ht="15" customHeight="1" x14ac:dyDescent="0.2">
      <c r="B59" s="221"/>
      <c r="C59" s="174" t="s">
        <v>31</v>
      </c>
      <c r="D59" s="187">
        <f t="shared" ref="D59:N62" si="7">+D15/D$13*100</f>
        <v>37.876527848451417</v>
      </c>
      <c r="E59" s="187">
        <f t="shared" si="7"/>
        <v>23.834943202742629</v>
      </c>
      <c r="F59" s="187">
        <f t="shared" si="7"/>
        <v>51.458889774740747</v>
      </c>
      <c r="G59" s="187">
        <f t="shared" si="7"/>
        <v>17.679678004110158</v>
      </c>
      <c r="H59" s="187">
        <f t="shared" si="7"/>
        <v>51.341150496175558</v>
      </c>
      <c r="I59" s="187">
        <f t="shared" si="7"/>
        <v>17.218384920179634</v>
      </c>
      <c r="J59" s="187">
        <f t="shared" si="7"/>
        <v>45.416934821000822</v>
      </c>
      <c r="K59" s="187"/>
      <c r="L59" s="187">
        <f t="shared" si="7"/>
        <v>44.601371654573214</v>
      </c>
      <c r="M59" s="187"/>
      <c r="N59" s="187">
        <f t="shared" si="7"/>
        <v>43.009922283124908</v>
      </c>
    </row>
    <row r="60" spans="2:14" ht="15" customHeight="1" x14ac:dyDescent="0.2">
      <c r="B60" s="221"/>
      <c r="C60" s="174" t="s">
        <v>41</v>
      </c>
      <c r="D60" s="187">
        <f t="shared" si="7"/>
        <v>23.306245669463564</v>
      </c>
      <c r="E60" s="187">
        <f t="shared" si="7"/>
        <v>22.289370966475367</v>
      </c>
      <c r="F60" s="187">
        <f t="shared" si="7"/>
        <v>24.289864014412579</v>
      </c>
      <c r="G60" s="187">
        <f t="shared" si="7"/>
        <v>19.514061780742594</v>
      </c>
      <c r="H60" s="187">
        <f t="shared" si="7"/>
        <v>25.834378792496743</v>
      </c>
      <c r="I60" s="187">
        <f t="shared" si="7"/>
        <v>17.863975017520612</v>
      </c>
      <c r="J60" s="187">
        <f t="shared" si="7"/>
        <v>25.573736654540504</v>
      </c>
      <c r="K60" s="187">
        <f t="shared" si="7"/>
        <v>14.60832400917676</v>
      </c>
      <c r="L60" s="187">
        <f t="shared" si="7"/>
        <v>25.40455780246581</v>
      </c>
      <c r="M60" s="187"/>
      <c r="N60" s="187">
        <f t="shared" si="7"/>
        <v>26.022764845893821</v>
      </c>
    </row>
    <row r="61" spans="2:14" ht="15" customHeight="1" x14ac:dyDescent="0.2">
      <c r="B61" s="221"/>
      <c r="C61" s="174" t="s">
        <v>32</v>
      </c>
      <c r="D61" s="187">
        <f t="shared" si="7"/>
        <v>10.582462851965861</v>
      </c>
      <c r="E61" s="187">
        <f t="shared" si="7"/>
        <v>16.98595154960077</v>
      </c>
      <c r="F61" s="187">
        <f t="shared" si="7"/>
        <v>4.3883969201865636</v>
      </c>
      <c r="G61" s="187">
        <f t="shared" si="7"/>
        <v>20.864360226533492</v>
      </c>
      <c r="H61" s="187">
        <f t="shared" si="7"/>
        <v>3.7278360503527042</v>
      </c>
      <c r="I61" s="187">
        <f t="shared" si="7"/>
        <v>28.039924493272856</v>
      </c>
      <c r="J61" s="187">
        <f t="shared" si="7"/>
        <v>5.1083392545770812</v>
      </c>
      <c r="K61" s="187">
        <f t="shared" si="7"/>
        <v>37.864583546689254</v>
      </c>
      <c r="L61" s="187">
        <f t="shared" si="7"/>
        <v>6.00385612066622</v>
      </c>
      <c r="M61" s="187">
        <f t="shared" si="7"/>
        <v>40.821798116172175</v>
      </c>
      <c r="N61" s="187">
        <f t="shared" si="7"/>
        <v>6.7700028246552719</v>
      </c>
    </row>
    <row r="62" spans="2:14" ht="15" customHeight="1" x14ac:dyDescent="0.2">
      <c r="B62" s="222"/>
      <c r="C62" s="174" t="s">
        <v>33</v>
      </c>
      <c r="D62" s="187">
        <f t="shared" si="7"/>
        <v>13.003084813843472</v>
      </c>
      <c r="E62" s="187">
        <f t="shared" si="7"/>
        <v>21.863745584259895</v>
      </c>
      <c r="F62" s="187">
        <f t="shared" si="7"/>
        <v>4.4322073433545039</v>
      </c>
      <c r="G62" s="187">
        <f t="shared" si="7"/>
        <v>25.937661018360135</v>
      </c>
      <c r="H62" s="187">
        <f t="shared" si="7"/>
        <v>4.3799980926811566</v>
      </c>
      <c r="I62" s="187">
        <f t="shared" si="7"/>
        <v>36.87771556902689</v>
      </c>
      <c r="J62" s="187">
        <f t="shared" si="7"/>
        <v>5.4857529528640381</v>
      </c>
      <c r="K62" s="187">
        <f t="shared" si="7"/>
        <v>47.527092444133991</v>
      </c>
      <c r="L62" s="187">
        <f t="shared" si="7"/>
        <v>7.1998152644436484</v>
      </c>
      <c r="M62" s="187">
        <f t="shared" si="7"/>
        <v>59.178201883827818</v>
      </c>
      <c r="N62" s="187">
        <f t="shared" si="7"/>
        <v>7.1413246610694827</v>
      </c>
    </row>
    <row r="63" spans="2:14" ht="15" customHeight="1" x14ac:dyDescent="0.2">
      <c r="B63" s="230" t="s">
        <v>2</v>
      </c>
      <c r="C63" s="174" t="s">
        <v>3</v>
      </c>
      <c r="D63" s="186">
        <f>+D19/D$19*100</f>
        <v>100</v>
      </c>
      <c r="E63" s="186">
        <f t="shared" ref="E63:N64" si="8">+E19/E$19*100</f>
        <v>100</v>
      </c>
      <c r="F63" s="186">
        <f t="shared" si="8"/>
        <v>100</v>
      </c>
      <c r="G63" s="186">
        <f t="shared" si="8"/>
        <v>100</v>
      </c>
      <c r="H63" s="186">
        <f t="shared" si="8"/>
        <v>100</v>
      </c>
      <c r="I63" s="186">
        <f t="shared" si="8"/>
        <v>100</v>
      </c>
      <c r="J63" s="186">
        <f t="shared" si="8"/>
        <v>100</v>
      </c>
      <c r="K63" s="186">
        <f t="shared" si="8"/>
        <v>100</v>
      </c>
      <c r="L63" s="186">
        <f t="shared" si="8"/>
        <v>100</v>
      </c>
      <c r="M63" s="186">
        <f t="shared" si="8"/>
        <v>100</v>
      </c>
      <c r="N63" s="186">
        <f t="shared" si="8"/>
        <v>100</v>
      </c>
    </row>
    <row r="64" spans="2:14" ht="15" customHeight="1" x14ac:dyDescent="0.2">
      <c r="B64" s="221"/>
      <c r="C64" s="174" t="s">
        <v>34</v>
      </c>
      <c r="D64" s="186">
        <f>+D20/D$19*100</f>
        <v>8.275194122569637</v>
      </c>
      <c r="E64" s="186">
        <f t="shared" si="8"/>
        <v>7.7187750341399779</v>
      </c>
      <c r="F64" s="186">
        <f t="shared" si="8"/>
        <v>8.7022937188955076</v>
      </c>
      <c r="G64" s="186">
        <f t="shared" si="8"/>
        <v>11.418481338795207</v>
      </c>
      <c r="H64" s="186">
        <f t="shared" si="8"/>
        <v>6.9412302311488334</v>
      </c>
      <c r="I64" s="186"/>
      <c r="J64" s="186">
        <f t="shared" si="8"/>
        <v>7.3475203381872749</v>
      </c>
      <c r="K64" s="186"/>
      <c r="L64" s="186">
        <f t="shared" si="8"/>
        <v>9.6377262432491015</v>
      </c>
      <c r="M64" s="186"/>
      <c r="N64" s="186">
        <f t="shared" si="8"/>
        <v>9.1791972806184372</v>
      </c>
    </row>
    <row r="65" spans="2:15" ht="15" customHeight="1" x14ac:dyDescent="0.2">
      <c r="B65" s="221"/>
      <c r="C65" s="174" t="s">
        <v>31</v>
      </c>
      <c r="D65" s="187">
        <f t="shared" ref="D65:N68" si="9">+D21/D$19*100</f>
        <v>41.597846353551958</v>
      </c>
      <c r="E65" s="187">
        <f t="shared" si="9"/>
        <v>24.122244559025432</v>
      </c>
      <c r="F65" s="187">
        <f t="shared" si="9"/>
        <v>55.011876582202426</v>
      </c>
      <c r="G65" s="187">
        <f t="shared" si="9"/>
        <v>16.938463039949479</v>
      </c>
      <c r="H65" s="187">
        <f t="shared" si="9"/>
        <v>52.062918318738227</v>
      </c>
      <c r="I65" s="187"/>
      <c r="J65" s="187">
        <f t="shared" si="9"/>
        <v>49.803805760923112</v>
      </c>
      <c r="K65" s="187"/>
      <c r="L65" s="187">
        <f t="shared" si="9"/>
        <v>47.560980129824223</v>
      </c>
      <c r="M65" s="187"/>
      <c r="N65" s="187">
        <f t="shared" si="9"/>
        <v>45.83277780920217</v>
      </c>
    </row>
    <row r="66" spans="2:15" ht="15" customHeight="1" x14ac:dyDescent="0.2">
      <c r="B66" s="221"/>
      <c r="C66" s="174" t="s">
        <v>41</v>
      </c>
      <c r="D66" s="187">
        <f t="shared" si="9"/>
        <v>31.709967436246782</v>
      </c>
      <c r="E66" s="187">
        <f t="shared" si="9"/>
        <v>33.907215530006823</v>
      </c>
      <c r="F66" s="187">
        <f t="shared" si="9"/>
        <v>30.023390190090225</v>
      </c>
      <c r="G66" s="187">
        <f t="shared" si="9"/>
        <v>29.464491715454017</v>
      </c>
      <c r="H66" s="187">
        <f t="shared" si="9"/>
        <v>32.662913611555766</v>
      </c>
      <c r="I66" s="187">
        <f t="shared" si="9"/>
        <v>38.440429562038467</v>
      </c>
      <c r="J66" s="187">
        <f t="shared" si="9"/>
        <v>32.060410577157086</v>
      </c>
      <c r="K66" s="187">
        <f t="shared" si="9"/>
        <v>28.889153160513025</v>
      </c>
      <c r="L66" s="187">
        <f t="shared" si="9"/>
        <v>32.430396815820693</v>
      </c>
      <c r="M66" s="187">
        <f t="shared" si="9"/>
        <v>11.804566221847201</v>
      </c>
      <c r="N66" s="187">
        <f t="shared" si="9"/>
        <v>33.920998055143741</v>
      </c>
    </row>
    <row r="67" spans="2:15" ht="15" customHeight="1" x14ac:dyDescent="0.2">
      <c r="B67" s="221"/>
      <c r="C67" s="174" t="s">
        <v>32</v>
      </c>
      <c r="D67" s="187">
        <f t="shared" si="9"/>
        <v>8.1362178960752551</v>
      </c>
      <c r="E67" s="187">
        <f t="shared" si="9"/>
        <v>14.883371118028141</v>
      </c>
      <c r="F67" s="187">
        <f t="shared" si="9"/>
        <v>2.9571964042397116</v>
      </c>
      <c r="G67" s="187">
        <f t="shared" si="9"/>
        <v>19.436403021986941</v>
      </c>
      <c r="H67" s="187">
        <f t="shared" si="9"/>
        <v>3.3405890249606678</v>
      </c>
      <c r="I67" s="187">
        <f t="shared" si="9"/>
        <v>29.784105158193185</v>
      </c>
      <c r="J67" s="187">
        <f t="shared" si="9"/>
        <v>4.2492772625356148</v>
      </c>
      <c r="K67" s="187">
        <f t="shared" si="9"/>
        <v>32.694348435177766</v>
      </c>
      <c r="L67" s="187">
        <f t="shared" si="9"/>
        <v>4.382349465398347</v>
      </c>
      <c r="M67" s="187">
        <f t="shared" si="9"/>
        <v>37.536174580593055</v>
      </c>
      <c r="N67" s="187">
        <f t="shared" si="9"/>
        <v>5.0406000616362565</v>
      </c>
    </row>
    <row r="68" spans="2:15" ht="15" customHeight="1" x14ac:dyDescent="0.2">
      <c r="B68" s="222"/>
      <c r="C68" s="174" t="s">
        <v>33</v>
      </c>
      <c r="D68" s="187">
        <f t="shared" si="9"/>
        <v>10.280774191556377</v>
      </c>
      <c r="E68" s="187">
        <f t="shared" si="9"/>
        <v>19.368393758799623</v>
      </c>
      <c r="F68" s="187">
        <f t="shared" si="9"/>
        <v>3.3052431045721309</v>
      </c>
      <c r="G68" s="187">
        <f t="shared" si="9"/>
        <v>22.742160883814357</v>
      </c>
      <c r="H68" s="187">
        <f t="shared" si="9"/>
        <v>4.9923488135965188</v>
      </c>
      <c r="I68" s="187">
        <f t="shared" si="9"/>
        <v>31.775465279768351</v>
      </c>
      <c r="J68" s="187">
        <f t="shared" si="9"/>
        <v>6.5389860611969262</v>
      </c>
      <c r="K68" s="187">
        <f t="shared" si="9"/>
        <v>38.416498404309209</v>
      </c>
      <c r="L68" s="187">
        <f t="shared" si="9"/>
        <v>5.9885473457076426</v>
      </c>
      <c r="M68" s="187">
        <f t="shared" si="9"/>
        <v>50.659259197559756</v>
      </c>
      <c r="N68" s="187">
        <f t="shared" si="9"/>
        <v>6.0264267933994065</v>
      </c>
    </row>
    <row r="69" spans="2:15" x14ac:dyDescent="0.2"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90"/>
    </row>
    <row r="72" spans="2:15" ht="38.1" customHeight="1" x14ac:dyDescent="0.2">
      <c r="B72" s="252" t="s">
        <v>216</v>
      </c>
      <c r="C72" s="252"/>
      <c r="D72" s="252" t="s">
        <v>200</v>
      </c>
      <c r="E72" s="252" t="s">
        <v>201</v>
      </c>
      <c r="F72" s="252"/>
      <c r="G72" s="252" t="s">
        <v>202</v>
      </c>
      <c r="H72" s="252"/>
      <c r="I72" s="252" t="s">
        <v>203</v>
      </c>
      <c r="J72" s="252"/>
      <c r="K72" s="252" t="s">
        <v>204</v>
      </c>
      <c r="L72" s="252"/>
      <c r="M72" s="252" t="s">
        <v>205</v>
      </c>
      <c r="N72" s="252"/>
    </row>
    <row r="73" spans="2:15" x14ac:dyDescent="0.2">
      <c r="B73" s="252"/>
      <c r="C73" s="252"/>
      <c r="D73" s="252"/>
      <c r="E73" s="173" t="s">
        <v>206</v>
      </c>
      <c r="F73" s="173" t="s">
        <v>215</v>
      </c>
      <c r="G73" s="173" t="s">
        <v>206</v>
      </c>
      <c r="H73" s="173" t="s">
        <v>215</v>
      </c>
      <c r="I73" s="173" t="s">
        <v>206</v>
      </c>
      <c r="J73" s="173" t="s">
        <v>215</v>
      </c>
      <c r="K73" s="173" t="s">
        <v>206</v>
      </c>
      <c r="L73" s="173" t="s">
        <v>215</v>
      </c>
      <c r="M73" s="173" t="s">
        <v>206</v>
      </c>
      <c r="N73" s="173" t="s">
        <v>215</v>
      </c>
    </row>
    <row r="74" spans="2:15" ht="15" customHeight="1" x14ac:dyDescent="0.2">
      <c r="B74" s="230" t="s">
        <v>0</v>
      </c>
      <c r="C74" s="174" t="s">
        <v>3</v>
      </c>
      <c r="D74" s="183">
        <v>1129</v>
      </c>
      <c r="E74" s="183">
        <v>628</v>
      </c>
      <c r="F74" s="183">
        <v>501</v>
      </c>
      <c r="G74" s="183">
        <v>525</v>
      </c>
      <c r="H74" s="183">
        <v>604</v>
      </c>
      <c r="I74" s="183">
        <v>377</v>
      </c>
      <c r="J74" s="183">
        <v>752</v>
      </c>
      <c r="K74" s="183">
        <v>305</v>
      </c>
      <c r="L74" s="183">
        <v>824</v>
      </c>
      <c r="M74" s="183">
        <v>247</v>
      </c>
      <c r="N74" s="183">
        <v>882</v>
      </c>
    </row>
    <row r="75" spans="2:15" ht="15" customHeight="1" x14ac:dyDescent="0.2">
      <c r="B75" s="221"/>
      <c r="C75" s="174" t="s">
        <v>34</v>
      </c>
      <c r="D75" s="183">
        <v>71</v>
      </c>
      <c r="E75" s="183">
        <v>33</v>
      </c>
      <c r="F75" s="183">
        <v>38</v>
      </c>
      <c r="G75" s="183">
        <v>30</v>
      </c>
      <c r="H75" s="183">
        <v>41</v>
      </c>
      <c r="I75" s="183">
        <v>12</v>
      </c>
      <c r="J75" s="183">
        <v>59</v>
      </c>
      <c r="K75" s="183">
        <v>4</v>
      </c>
      <c r="L75" s="183">
        <v>67</v>
      </c>
      <c r="M75" s="183">
        <v>1</v>
      </c>
      <c r="N75" s="183">
        <v>70</v>
      </c>
    </row>
    <row r="76" spans="2:15" ht="15" customHeight="1" x14ac:dyDescent="0.2">
      <c r="B76" s="221"/>
      <c r="C76" s="174" t="s">
        <v>31</v>
      </c>
      <c r="D76" s="182">
        <v>328</v>
      </c>
      <c r="E76" s="182">
        <v>91</v>
      </c>
      <c r="F76" s="182">
        <v>237</v>
      </c>
      <c r="G76" s="182">
        <v>49</v>
      </c>
      <c r="H76" s="182">
        <v>279</v>
      </c>
      <c r="I76" s="181">
        <v>25</v>
      </c>
      <c r="J76" s="181">
        <v>303</v>
      </c>
      <c r="K76" s="181">
        <v>6</v>
      </c>
      <c r="L76" s="181">
        <v>322</v>
      </c>
      <c r="M76" s="181">
        <v>2</v>
      </c>
      <c r="N76" s="181">
        <v>326</v>
      </c>
    </row>
    <row r="77" spans="2:15" ht="15" customHeight="1" x14ac:dyDescent="0.2">
      <c r="B77" s="221"/>
      <c r="C77" s="174" t="s">
        <v>41</v>
      </c>
      <c r="D77" s="182">
        <v>257</v>
      </c>
      <c r="E77" s="182">
        <v>122</v>
      </c>
      <c r="F77" s="182">
        <v>135</v>
      </c>
      <c r="G77" s="182">
        <v>83</v>
      </c>
      <c r="H77" s="182">
        <v>174</v>
      </c>
      <c r="I77" s="181">
        <v>53</v>
      </c>
      <c r="J77" s="181">
        <v>204</v>
      </c>
      <c r="K77" s="181">
        <v>33</v>
      </c>
      <c r="L77" s="181">
        <v>224</v>
      </c>
      <c r="M77" s="181">
        <v>13</v>
      </c>
      <c r="N77" s="181">
        <v>244</v>
      </c>
    </row>
    <row r="78" spans="2:15" ht="15" customHeight="1" x14ac:dyDescent="0.2">
      <c r="B78" s="221"/>
      <c r="C78" s="174" t="s">
        <v>32</v>
      </c>
      <c r="D78" s="182">
        <v>232</v>
      </c>
      <c r="E78" s="182">
        <v>185</v>
      </c>
      <c r="F78" s="182">
        <v>47</v>
      </c>
      <c r="G78" s="182">
        <v>179</v>
      </c>
      <c r="H78" s="182">
        <v>53</v>
      </c>
      <c r="I78" s="181">
        <v>136</v>
      </c>
      <c r="J78" s="181">
        <v>96</v>
      </c>
      <c r="K78" s="181">
        <v>118</v>
      </c>
      <c r="L78" s="181">
        <v>114</v>
      </c>
      <c r="M78" s="181">
        <v>98</v>
      </c>
      <c r="N78" s="181">
        <v>134</v>
      </c>
    </row>
    <row r="79" spans="2:15" ht="15" customHeight="1" x14ac:dyDescent="0.2">
      <c r="B79" s="222"/>
      <c r="C79" s="174" t="s">
        <v>33</v>
      </c>
      <c r="D79" s="182">
        <v>241</v>
      </c>
      <c r="E79" s="182">
        <v>197</v>
      </c>
      <c r="F79" s="182">
        <v>44</v>
      </c>
      <c r="G79" s="182">
        <v>184</v>
      </c>
      <c r="H79" s="182">
        <v>57</v>
      </c>
      <c r="I79" s="181">
        <v>151</v>
      </c>
      <c r="J79" s="181">
        <v>90</v>
      </c>
      <c r="K79" s="181">
        <v>144</v>
      </c>
      <c r="L79" s="181">
        <v>97</v>
      </c>
      <c r="M79" s="181">
        <v>133</v>
      </c>
      <c r="N79" s="181">
        <v>108</v>
      </c>
    </row>
    <row r="80" spans="2:15" ht="15" customHeight="1" x14ac:dyDescent="0.2">
      <c r="B80" s="230" t="s">
        <v>1</v>
      </c>
      <c r="C80" s="174" t="s">
        <v>3</v>
      </c>
      <c r="D80" s="183">
        <v>552</v>
      </c>
      <c r="E80" s="183">
        <v>321</v>
      </c>
      <c r="F80" s="183">
        <v>231</v>
      </c>
      <c r="G80" s="183">
        <v>285</v>
      </c>
      <c r="H80" s="183">
        <v>267</v>
      </c>
      <c r="I80" s="183">
        <v>202</v>
      </c>
      <c r="J80" s="183">
        <v>350</v>
      </c>
      <c r="K80" s="183">
        <v>155</v>
      </c>
      <c r="L80" s="183">
        <v>397</v>
      </c>
      <c r="M80" s="183">
        <v>126</v>
      </c>
      <c r="N80" s="183">
        <v>426</v>
      </c>
    </row>
    <row r="81" spans="2:14" ht="15" customHeight="1" x14ac:dyDescent="0.2">
      <c r="B81" s="221"/>
      <c r="C81" s="174" t="s">
        <v>34</v>
      </c>
      <c r="D81" s="183">
        <v>47</v>
      </c>
      <c r="E81" s="183">
        <v>23</v>
      </c>
      <c r="F81" s="183">
        <v>24</v>
      </c>
      <c r="G81" s="183">
        <v>20</v>
      </c>
      <c r="H81" s="183">
        <v>27</v>
      </c>
      <c r="I81" s="183">
        <v>5</v>
      </c>
      <c r="J81" s="183">
        <v>42</v>
      </c>
      <c r="K81" s="183">
        <v>4</v>
      </c>
      <c r="L81" s="183">
        <v>43</v>
      </c>
      <c r="M81" s="183">
        <v>1</v>
      </c>
      <c r="N81" s="183">
        <v>46</v>
      </c>
    </row>
    <row r="82" spans="2:14" ht="15" customHeight="1" x14ac:dyDescent="0.2">
      <c r="B82" s="221"/>
      <c r="C82" s="174" t="s">
        <v>31</v>
      </c>
      <c r="D82" s="182">
        <v>156</v>
      </c>
      <c r="E82" s="182">
        <v>48</v>
      </c>
      <c r="F82" s="182">
        <v>108</v>
      </c>
      <c r="G82" s="182">
        <v>29</v>
      </c>
      <c r="H82" s="182">
        <v>127</v>
      </c>
      <c r="I82" s="181">
        <v>17</v>
      </c>
      <c r="J82" s="181">
        <v>139</v>
      </c>
      <c r="K82" s="181">
        <v>3</v>
      </c>
      <c r="L82" s="181">
        <v>153</v>
      </c>
      <c r="M82" s="181">
        <v>1</v>
      </c>
      <c r="N82" s="181">
        <v>155</v>
      </c>
    </row>
    <row r="83" spans="2:14" ht="15" customHeight="1" x14ac:dyDescent="0.2">
      <c r="B83" s="221"/>
      <c r="C83" s="174" t="s">
        <v>41</v>
      </c>
      <c r="D83" s="182">
        <v>102</v>
      </c>
      <c r="E83" s="182">
        <v>47</v>
      </c>
      <c r="F83" s="182">
        <v>55</v>
      </c>
      <c r="G83" s="182">
        <v>34</v>
      </c>
      <c r="H83" s="182">
        <v>68</v>
      </c>
      <c r="I83" s="181">
        <v>19</v>
      </c>
      <c r="J83" s="181">
        <v>83</v>
      </c>
      <c r="K83" s="181">
        <v>10</v>
      </c>
      <c r="L83" s="181">
        <v>92</v>
      </c>
      <c r="M83" s="181">
        <v>3</v>
      </c>
      <c r="N83" s="181">
        <v>99</v>
      </c>
    </row>
    <row r="84" spans="2:14" ht="15" customHeight="1" x14ac:dyDescent="0.2">
      <c r="B84" s="221"/>
      <c r="C84" s="174" t="s">
        <v>32</v>
      </c>
      <c r="D84" s="182">
        <v>126</v>
      </c>
      <c r="E84" s="182">
        <v>102</v>
      </c>
      <c r="F84" s="182">
        <v>24</v>
      </c>
      <c r="G84" s="182">
        <v>102</v>
      </c>
      <c r="H84" s="182">
        <v>24</v>
      </c>
      <c r="I84" s="181">
        <v>76</v>
      </c>
      <c r="J84" s="181">
        <v>50</v>
      </c>
      <c r="K84" s="181">
        <v>62</v>
      </c>
      <c r="L84" s="181">
        <v>64</v>
      </c>
      <c r="M84" s="181">
        <v>51</v>
      </c>
      <c r="N84" s="181">
        <v>75</v>
      </c>
    </row>
    <row r="85" spans="2:14" ht="15" customHeight="1" x14ac:dyDescent="0.2">
      <c r="B85" s="222"/>
      <c r="C85" s="174" t="s">
        <v>33</v>
      </c>
      <c r="D85" s="182">
        <v>121</v>
      </c>
      <c r="E85" s="182">
        <v>101</v>
      </c>
      <c r="F85" s="182">
        <v>20</v>
      </c>
      <c r="G85" s="182">
        <v>100</v>
      </c>
      <c r="H85" s="182">
        <v>21</v>
      </c>
      <c r="I85" s="181">
        <v>85</v>
      </c>
      <c r="J85" s="181">
        <v>36</v>
      </c>
      <c r="K85" s="181">
        <v>76</v>
      </c>
      <c r="L85" s="181">
        <v>45</v>
      </c>
      <c r="M85" s="181">
        <v>70</v>
      </c>
      <c r="N85" s="181">
        <v>51</v>
      </c>
    </row>
    <row r="86" spans="2:14" ht="15" customHeight="1" x14ac:dyDescent="0.2">
      <c r="B86" s="230" t="s">
        <v>2</v>
      </c>
      <c r="C86" s="174" t="s">
        <v>3</v>
      </c>
      <c r="D86" s="183">
        <v>577</v>
      </c>
      <c r="E86" s="183">
        <v>307</v>
      </c>
      <c r="F86" s="183">
        <v>270</v>
      </c>
      <c r="G86" s="183">
        <v>240</v>
      </c>
      <c r="H86" s="183">
        <v>337</v>
      </c>
      <c r="I86" s="183">
        <v>175</v>
      </c>
      <c r="J86" s="183">
        <v>402</v>
      </c>
      <c r="K86" s="183">
        <v>150</v>
      </c>
      <c r="L86" s="183">
        <v>427</v>
      </c>
      <c r="M86" s="183">
        <v>121</v>
      </c>
      <c r="N86" s="183">
        <v>456</v>
      </c>
    </row>
    <row r="87" spans="2:14" ht="15" customHeight="1" x14ac:dyDescent="0.2">
      <c r="B87" s="221"/>
      <c r="C87" s="174" t="s">
        <v>34</v>
      </c>
      <c r="D87" s="182">
        <v>24</v>
      </c>
      <c r="E87" s="182">
        <v>10</v>
      </c>
      <c r="F87" s="182">
        <v>14</v>
      </c>
      <c r="G87" s="182">
        <v>10</v>
      </c>
      <c r="H87" s="182">
        <v>14</v>
      </c>
      <c r="I87" s="181">
        <v>7</v>
      </c>
      <c r="J87" s="181">
        <v>17</v>
      </c>
      <c r="K87" s="181">
        <v>0</v>
      </c>
      <c r="L87" s="181">
        <v>24</v>
      </c>
      <c r="M87" s="181">
        <v>0</v>
      </c>
      <c r="N87" s="181">
        <v>24</v>
      </c>
    </row>
    <row r="88" spans="2:14" ht="15" customHeight="1" x14ac:dyDescent="0.2">
      <c r="B88" s="221"/>
      <c r="C88" s="174" t="s">
        <v>31</v>
      </c>
      <c r="D88" s="182">
        <v>172</v>
      </c>
      <c r="E88" s="182">
        <v>43</v>
      </c>
      <c r="F88" s="182">
        <v>129</v>
      </c>
      <c r="G88" s="182">
        <v>20</v>
      </c>
      <c r="H88" s="182">
        <v>152</v>
      </c>
      <c r="I88" s="181">
        <v>8</v>
      </c>
      <c r="J88" s="181">
        <v>164</v>
      </c>
      <c r="K88" s="181">
        <v>3</v>
      </c>
      <c r="L88" s="181">
        <v>169</v>
      </c>
      <c r="M88" s="181">
        <v>1</v>
      </c>
      <c r="N88" s="181">
        <v>171</v>
      </c>
    </row>
    <row r="89" spans="2:14" ht="15" customHeight="1" x14ac:dyDescent="0.2">
      <c r="B89" s="221"/>
      <c r="C89" s="174" t="s">
        <v>41</v>
      </c>
      <c r="D89" s="182">
        <v>155</v>
      </c>
      <c r="E89" s="182">
        <v>75</v>
      </c>
      <c r="F89" s="182">
        <v>80</v>
      </c>
      <c r="G89" s="182">
        <v>49</v>
      </c>
      <c r="H89" s="182">
        <v>106</v>
      </c>
      <c r="I89" s="181">
        <v>34</v>
      </c>
      <c r="J89" s="181">
        <v>121</v>
      </c>
      <c r="K89" s="181">
        <v>23</v>
      </c>
      <c r="L89" s="181">
        <v>132</v>
      </c>
      <c r="M89" s="181">
        <v>10</v>
      </c>
      <c r="N89" s="181">
        <v>145</v>
      </c>
    </row>
    <row r="90" spans="2:14" ht="15" customHeight="1" x14ac:dyDescent="0.2">
      <c r="B90" s="221"/>
      <c r="C90" s="174" t="s">
        <v>32</v>
      </c>
      <c r="D90" s="182">
        <v>106</v>
      </c>
      <c r="E90" s="182">
        <v>83</v>
      </c>
      <c r="F90" s="182">
        <v>23</v>
      </c>
      <c r="G90" s="182">
        <v>77</v>
      </c>
      <c r="H90" s="182">
        <v>29</v>
      </c>
      <c r="I90" s="181">
        <v>60</v>
      </c>
      <c r="J90" s="181">
        <v>46</v>
      </c>
      <c r="K90" s="181">
        <v>56</v>
      </c>
      <c r="L90" s="181">
        <v>50</v>
      </c>
      <c r="M90" s="181">
        <v>47</v>
      </c>
      <c r="N90" s="181">
        <v>59</v>
      </c>
    </row>
    <row r="91" spans="2:14" ht="15" customHeight="1" x14ac:dyDescent="0.2">
      <c r="B91" s="222"/>
      <c r="C91" s="184" t="s">
        <v>33</v>
      </c>
      <c r="D91" s="182">
        <v>120</v>
      </c>
      <c r="E91" s="182">
        <v>96</v>
      </c>
      <c r="F91" s="182">
        <v>24</v>
      </c>
      <c r="G91" s="182">
        <v>84</v>
      </c>
      <c r="H91" s="182">
        <v>36</v>
      </c>
      <c r="I91" s="181">
        <v>66</v>
      </c>
      <c r="J91" s="181">
        <v>54</v>
      </c>
      <c r="K91" s="181">
        <v>68</v>
      </c>
      <c r="L91" s="181">
        <v>52</v>
      </c>
      <c r="M91" s="181">
        <v>63</v>
      </c>
      <c r="N91" s="181">
        <v>57</v>
      </c>
    </row>
  </sheetData>
  <mergeCells count="42">
    <mergeCell ref="K72:L72"/>
    <mergeCell ref="M72:N72"/>
    <mergeCell ref="B74:B79"/>
    <mergeCell ref="B80:B85"/>
    <mergeCell ref="B86:B91"/>
    <mergeCell ref="I72:J72"/>
    <mergeCell ref="K49:L49"/>
    <mergeCell ref="M49:N49"/>
    <mergeCell ref="B51:B56"/>
    <mergeCell ref="B57:B62"/>
    <mergeCell ref="B41:B46"/>
    <mergeCell ref="B49:C50"/>
    <mergeCell ref="D49:D50"/>
    <mergeCell ref="E49:F49"/>
    <mergeCell ref="G49:H49"/>
    <mergeCell ref="I49:J49"/>
    <mergeCell ref="B63:B68"/>
    <mergeCell ref="B72:C73"/>
    <mergeCell ref="D72:D73"/>
    <mergeCell ref="E72:F72"/>
    <mergeCell ref="G72:H72"/>
    <mergeCell ref="B35:B40"/>
    <mergeCell ref="B7:B12"/>
    <mergeCell ref="B13:B18"/>
    <mergeCell ref="B19:B24"/>
    <mergeCell ref="B27:C28"/>
    <mergeCell ref="B29:B34"/>
    <mergeCell ref="B3:T3"/>
    <mergeCell ref="D27:D28"/>
    <mergeCell ref="E27:F27"/>
    <mergeCell ref="B1:O1"/>
    <mergeCell ref="B5:C6"/>
    <mergeCell ref="D5:D6"/>
    <mergeCell ref="E5:F5"/>
    <mergeCell ref="G5:H5"/>
    <mergeCell ref="I5:J5"/>
    <mergeCell ref="K5:L5"/>
    <mergeCell ref="M5:N5"/>
    <mergeCell ref="G27:H27"/>
    <mergeCell ref="I27:J27"/>
    <mergeCell ref="K27:L27"/>
    <mergeCell ref="M27:N2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4.28515625" style="4" customWidth="1"/>
    <col min="2" max="2" width="17.140625" style="4" bestFit="1" customWidth="1"/>
    <col min="3" max="3" width="13.42578125" style="4" customWidth="1"/>
    <col min="4" max="4" width="10.5703125" style="4" bestFit="1" customWidth="1"/>
    <col min="5" max="5" width="9.7109375" style="4" bestFit="1" customWidth="1"/>
    <col min="6" max="6" width="10.42578125" style="4" customWidth="1"/>
    <col min="7" max="10" width="11" style="4" bestFit="1" customWidth="1"/>
    <col min="11" max="11" width="13.140625" style="4" customWidth="1"/>
    <col min="12" max="12" width="9.7109375" style="4" bestFit="1" customWidth="1"/>
    <col min="13" max="16384" width="11.42578125" style="4"/>
  </cols>
  <sheetData>
    <row r="1" spans="1:16" ht="69.95" customHeight="1" x14ac:dyDescent="0.25"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6" ht="14.25" customHeight="1" x14ac:dyDescent="0.25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6" ht="14.25" customHeight="1" x14ac:dyDescent="0.25">
      <c r="B3" s="216" t="s">
        <v>236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ht="13.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6" ht="48" customHeight="1" x14ac:dyDescent="0.25">
      <c r="A5" s="35"/>
      <c r="B5" s="252" t="s">
        <v>217</v>
      </c>
      <c r="C5" s="252"/>
      <c r="D5" s="141" t="s">
        <v>10</v>
      </c>
      <c r="E5" s="141" t="s">
        <v>19</v>
      </c>
      <c r="F5" s="141" t="s">
        <v>20</v>
      </c>
      <c r="G5" s="141" t="s">
        <v>21</v>
      </c>
      <c r="H5" s="141" t="s">
        <v>210</v>
      </c>
      <c r="I5" s="141" t="s">
        <v>211</v>
      </c>
      <c r="J5" s="141" t="s">
        <v>212</v>
      </c>
      <c r="K5" s="141" t="s">
        <v>213</v>
      </c>
      <c r="L5" s="203" t="s">
        <v>4</v>
      </c>
      <c r="M5" s="35"/>
      <c r="N5" s="35"/>
      <c r="O5" s="35"/>
    </row>
    <row r="6" spans="1:16" ht="15" customHeight="1" x14ac:dyDescent="0.25">
      <c r="A6" s="35"/>
      <c r="B6" s="230" t="s">
        <v>0</v>
      </c>
      <c r="C6" s="188" t="s">
        <v>3</v>
      </c>
      <c r="D6" s="204">
        <v>6496.8023460000259</v>
      </c>
      <c r="E6" s="204">
        <v>1806.5240149999997</v>
      </c>
      <c r="F6" s="204">
        <v>1082.5322529999999</v>
      </c>
      <c r="G6" s="204">
        <v>2218.464035</v>
      </c>
      <c r="H6" s="204">
        <v>855.79798000000005</v>
      </c>
      <c r="I6" s="204">
        <v>100.86712700000001</v>
      </c>
      <c r="J6" s="204"/>
      <c r="K6" s="204"/>
      <c r="L6" s="204">
        <v>361.00700899999993</v>
      </c>
      <c r="M6" s="35"/>
      <c r="N6" s="35"/>
      <c r="O6" s="35"/>
    </row>
    <row r="7" spans="1:16" ht="15" customHeight="1" x14ac:dyDescent="0.25">
      <c r="A7" s="35"/>
      <c r="B7" s="221"/>
      <c r="C7" s="188" t="s">
        <v>34</v>
      </c>
      <c r="D7" s="191">
        <v>834.31768799999918</v>
      </c>
      <c r="E7" s="191">
        <v>398.52064300000006</v>
      </c>
      <c r="F7" s="191"/>
      <c r="G7" s="191">
        <v>268.32116500000001</v>
      </c>
      <c r="H7" s="191"/>
      <c r="I7" s="191"/>
      <c r="J7" s="191"/>
      <c r="K7" s="191"/>
      <c r="L7" s="191"/>
      <c r="M7" s="35"/>
      <c r="N7" s="35"/>
      <c r="O7" s="35"/>
    </row>
    <row r="8" spans="1:16" ht="15" customHeight="1" x14ac:dyDescent="0.25">
      <c r="A8" s="35"/>
      <c r="B8" s="221"/>
      <c r="C8" s="188" t="s">
        <v>31</v>
      </c>
      <c r="D8" s="205">
        <v>2119.8538030000195</v>
      </c>
      <c r="E8" s="205">
        <v>805.65655199999981</v>
      </c>
      <c r="F8" s="205">
        <v>415.22935500000006</v>
      </c>
      <c r="G8" s="205">
        <v>560.98630100000014</v>
      </c>
      <c r="H8" s="205"/>
      <c r="I8" s="205"/>
      <c r="J8" s="205"/>
      <c r="K8" s="205"/>
      <c r="L8" s="205">
        <v>194.18734599999996</v>
      </c>
      <c r="M8" s="35"/>
      <c r="N8" s="35"/>
      <c r="O8" s="35"/>
    </row>
    <row r="9" spans="1:16" ht="15" customHeight="1" x14ac:dyDescent="0.25">
      <c r="A9" s="35"/>
      <c r="B9" s="221"/>
      <c r="C9" s="188" t="s">
        <v>41</v>
      </c>
      <c r="D9" s="205">
        <v>2153.8304510000062</v>
      </c>
      <c r="E9" s="205">
        <v>714.10176899999988</v>
      </c>
      <c r="F9" s="205">
        <v>421.28037999999992</v>
      </c>
      <c r="G9" s="205">
        <v>625.96596499999976</v>
      </c>
      <c r="H9" s="205">
        <v>290.79872500000005</v>
      </c>
      <c r="I9" s="205"/>
      <c r="J9" s="205"/>
      <c r="K9" s="205"/>
      <c r="L9" s="205"/>
      <c r="M9" s="35"/>
      <c r="N9" s="35"/>
      <c r="O9" s="35"/>
    </row>
    <row r="10" spans="1:16" ht="15" customHeight="1" x14ac:dyDescent="0.25">
      <c r="A10" s="35"/>
      <c r="B10" s="221"/>
      <c r="C10" s="188" t="s">
        <v>32</v>
      </c>
      <c r="D10" s="205">
        <v>1004.1180920000006</v>
      </c>
      <c r="E10" s="205">
        <v>126.765694</v>
      </c>
      <c r="F10" s="205">
        <v>130.02251799999999</v>
      </c>
      <c r="G10" s="205">
        <v>471.51176900000002</v>
      </c>
      <c r="H10" s="205">
        <v>184.68981799999995</v>
      </c>
      <c r="I10" s="205"/>
      <c r="J10" s="205"/>
      <c r="K10" s="205"/>
      <c r="L10" s="205">
        <v>69.641931999999997</v>
      </c>
      <c r="M10" s="35"/>
      <c r="N10" s="35"/>
      <c r="O10" s="35"/>
    </row>
    <row r="11" spans="1:16" ht="15" customHeight="1" x14ac:dyDescent="0.25">
      <c r="A11" s="35"/>
      <c r="B11" s="222"/>
      <c r="C11" s="188" t="s">
        <v>33</v>
      </c>
      <c r="D11" s="205">
        <v>1219</v>
      </c>
      <c r="E11" s="205">
        <v>160</v>
      </c>
      <c r="F11" s="205">
        <v>116</v>
      </c>
      <c r="G11" s="205">
        <v>560</v>
      </c>
      <c r="H11" s="205">
        <v>266</v>
      </c>
      <c r="I11" s="205"/>
      <c r="J11" s="205"/>
      <c r="K11" s="205"/>
      <c r="L11" s="205"/>
      <c r="M11" s="35"/>
      <c r="N11" s="35"/>
      <c r="O11" s="35"/>
    </row>
    <row r="12" spans="1:16" ht="15" customHeight="1" x14ac:dyDescent="0.25">
      <c r="A12" s="35"/>
      <c r="B12" s="230" t="s">
        <v>1</v>
      </c>
      <c r="C12" s="188" t="s">
        <v>3</v>
      </c>
      <c r="D12" s="204">
        <v>3225.5942249999944</v>
      </c>
      <c r="E12" s="204">
        <v>572.79046899999992</v>
      </c>
      <c r="F12" s="204">
        <v>400.07354199999992</v>
      </c>
      <c r="G12" s="204">
        <v>1325.3403020000001</v>
      </c>
      <c r="H12" s="204">
        <v>633.42509199999995</v>
      </c>
      <c r="I12" s="204"/>
      <c r="J12" s="204"/>
      <c r="K12" s="204"/>
      <c r="L12" s="204">
        <v>192.33401699999999</v>
      </c>
      <c r="M12" s="35"/>
      <c r="N12" s="35"/>
      <c r="O12" s="35"/>
    </row>
    <row r="13" spans="1:16" ht="15" customHeight="1" x14ac:dyDescent="0.25">
      <c r="A13" s="35"/>
      <c r="B13" s="221"/>
      <c r="C13" s="188" t="s">
        <v>34</v>
      </c>
      <c r="D13" s="204">
        <v>536.64232999999967</v>
      </c>
      <c r="E13" s="204"/>
      <c r="F13" s="204"/>
      <c r="G13" s="204">
        <v>204.75228200000001</v>
      </c>
      <c r="H13" s="204"/>
      <c r="I13" s="204"/>
      <c r="J13" s="204"/>
      <c r="K13" s="204"/>
      <c r="L13" s="204"/>
      <c r="M13" s="35"/>
      <c r="N13" s="35"/>
      <c r="O13" s="35"/>
    </row>
    <row r="14" spans="1:16" ht="15" customHeight="1" x14ac:dyDescent="0.25">
      <c r="A14" s="35"/>
      <c r="B14" s="221"/>
      <c r="C14" s="188" t="s">
        <v>31</v>
      </c>
      <c r="D14" s="205">
        <v>1086.5274979999967</v>
      </c>
      <c r="E14" s="205">
        <v>266.49853999999988</v>
      </c>
      <c r="F14" s="205">
        <v>187.49396399999995</v>
      </c>
      <c r="G14" s="205">
        <v>413.79203600000011</v>
      </c>
      <c r="H14" s="205"/>
      <c r="I14" s="205"/>
      <c r="J14" s="205"/>
      <c r="K14" s="205"/>
      <c r="L14" s="205"/>
      <c r="M14" s="35"/>
      <c r="N14" s="35"/>
      <c r="O14" s="35"/>
    </row>
    <row r="15" spans="1:16" ht="15" customHeight="1" x14ac:dyDescent="0.25">
      <c r="A15" s="35"/>
      <c r="B15" s="221"/>
      <c r="C15" s="188" t="s">
        <v>41</v>
      </c>
      <c r="D15" s="205">
        <v>859.07880099999772</v>
      </c>
      <c r="E15" s="205">
        <v>236.07291499999999</v>
      </c>
      <c r="F15" s="205">
        <v>159.18392999999998</v>
      </c>
      <c r="G15" s="205">
        <v>276.47000200000008</v>
      </c>
      <c r="H15" s="205"/>
      <c r="I15" s="205"/>
      <c r="J15" s="205"/>
      <c r="K15" s="205"/>
      <c r="L15" s="205"/>
      <c r="M15" s="35"/>
      <c r="N15" s="35"/>
      <c r="O15" s="35"/>
    </row>
    <row r="16" spans="1:16" ht="15" customHeight="1" x14ac:dyDescent="0.25">
      <c r="A16" s="35"/>
      <c r="B16" s="221"/>
      <c r="C16" s="188" t="s">
        <v>32</v>
      </c>
      <c r="D16" s="205">
        <v>586.9879259999999</v>
      </c>
      <c r="E16" s="205"/>
      <c r="F16" s="205"/>
      <c r="G16" s="205">
        <v>271.07826399999988</v>
      </c>
      <c r="H16" s="205">
        <v>169.18494799999999</v>
      </c>
      <c r="I16" s="205"/>
      <c r="J16" s="205"/>
      <c r="K16" s="205"/>
      <c r="L16" s="205">
        <v>47.964060999999994</v>
      </c>
      <c r="M16" s="35"/>
      <c r="N16" s="35"/>
      <c r="O16" s="35"/>
    </row>
    <row r="17" spans="1:15" ht="15" customHeight="1" x14ac:dyDescent="0.25">
      <c r="A17" s="35"/>
      <c r="B17" s="222"/>
      <c r="C17" s="188" t="s">
        <v>33</v>
      </c>
      <c r="D17" s="205">
        <v>693</v>
      </c>
      <c r="E17" s="205"/>
      <c r="F17" s="205"/>
      <c r="G17" s="205">
        <v>364</v>
      </c>
      <c r="H17" s="205">
        <v>214</v>
      </c>
      <c r="I17" s="205"/>
      <c r="J17" s="205"/>
      <c r="K17" s="205"/>
      <c r="L17" s="205"/>
      <c r="M17" s="35"/>
      <c r="N17" s="35"/>
      <c r="O17" s="35"/>
    </row>
    <row r="18" spans="1:15" ht="15" customHeight="1" x14ac:dyDescent="0.25">
      <c r="A18" s="35"/>
      <c r="B18" s="230" t="s">
        <v>2</v>
      </c>
      <c r="C18" s="188" t="s">
        <v>3</v>
      </c>
      <c r="D18" s="204">
        <v>3271.2081210000051</v>
      </c>
      <c r="E18" s="204">
        <v>1233.7335459999997</v>
      </c>
      <c r="F18" s="204">
        <v>682.45871099999999</v>
      </c>
      <c r="G18" s="204">
        <v>893.12373300000002</v>
      </c>
      <c r="H18" s="204">
        <v>222.37288799999999</v>
      </c>
      <c r="I18" s="204"/>
      <c r="J18" s="204"/>
      <c r="K18" s="204"/>
      <c r="L18" s="204">
        <v>168.67299200000002</v>
      </c>
      <c r="M18" s="35"/>
      <c r="N18" s="35"/>
      <c r="O18" s="35"/>
    </row>
    <row r="19" spans="1:15" ht="15" customHeight="1" x14ac:dyDescent="0.25">
      <c r="A19" s="35"/>
      <c r="B19" s="221"/>
      <c r="C19" s="188" t="s">
        <v>34</v>
      </c>
      <c r="D19" s="204">
        <v>297.67535800000007</v>
      </c>
      <c r="E19" s="204">
        <v>210.87570600000001</v>
      </c>
      <c r="F19" s="204"/>
      <c r="G19" s="204"/>
      <c r="H19" s="204"/>
      <c r="I19" s="204"/>
      <c r="J19" s="204"/>
      <c r="K19" s="204"/>
      <c r="L19" s="204"/>
      <c r="M19" s="35"/>
      <c r="N19" s="35"/>
      <c r="O19" s="35"/>
    </row>
    <row r="20" spans="1:15" ht="15" customHeight="1" x14ac:dyDescent="0.25">
      <c r="A20" s="35"/>
      <c r="B20" s="221"/>
      <c r="C20" s="188" t="s">
        <v>31</v>
      </c>
      <c r="D20" s="205">
        <v>1033.3263050000035</v>
      </c>
      <c r="E20" s="205">
        <v>539.15801199999999</v>
      </c>
      <c r="F20" s="205">
        <v>227.73539100000002</v>
      </c>
      <c r="G20" s="205">
        <v>147.19426500000003</v>
      </c>
      <c r="H20" s="205"/>
      <c r="I20" s="205"/>
      <c r="J20" s="205"/>
      <c r="K20" s="205"/>
      <c r="L20" s="205"/>
      <c r="M20" s="35"/>
      <c r="N20" s="35"/>
      <c r="O20" s="35"/>
    </row>
    <row r="21" spans="1:15" ht="15" customHeight="1" x14ac:dyDescent="0.25">
      <c r="A21" s="35"/>
      <c r="B21" s="221"/>
      <c r="C21" s="188" t="s">
        <v>41</v>
      </c>
      <c r="D21" s="205">
        <v>1294.751650000002</v>
      </c>
      <c r="E21" s="205">
        <v>478.02885399999968</v>
      </c>
      <c r="F21" s="205">
        <v>262.09645000000006</v>
      </c>
      <c r="G21" s="205">
        <v>349.4959629999999</v>
      </c>
      <c r="H21" s="205">
        <v>137.83392699999999</v>
      </c>
      <c r="I21" s="205"/>
      <c r="J21" s="205"/>
      <c r="K21" s="205"/>
      <c r="L21" s="205"/>
      <c r="M21" s="35"/>
      <c r="N21" s="35"/>
      <c r="O21" s="35"/>
    </row>
    <row r="22" spans="1:15" ht="15" customHeight="1" x14ac:dyDescent="0.25">
      <c r="A22" s="35"/>
      <c r="B22" s="221"/>
      <c r="C22" s="188" t="s">
        <v>32</v>
      </c>
      <c r="D22" s="205">
        <v>417.1301659999998</v>
      </c>
      <c r="E22" s="205">
        <v>86.546679999999995</v>
      </c>
      <c r="F22" s="205">
        <v>89.626869999999982</v>
      </c>
      <c r="G22" s="205">
        <v>200.43350500000008</v>
      </c>
      <c r="H22" s="205"/>
      <c r="I22" s="205"/>
      <c r="J22" s="205"/>
      <c r="K22" s="205"/>
      <c r="L22" s="205"/>
      <c r="M22" s="35"/>
      <c r="N22" s="35"/>
      <c r="O22" s="35"/>
    </row>
    <row r="23" spans="1:15" ht="15" customHeight="1" x14ac:dyDescent="0.25">
      <c r="A23" s="35"/>
      <c r="B23" s="222"/>
      <c r="C23" s="188" t="s">
        <v>33</v>
      </c>
      <c r="D23" s="205">
        <v>526</v>
      </c>
      <c r="E23" s="205">
        <v>130</v>
      </c>
      <c r="F23" s="205">
        <v>103</v>
      </c>
      <c r="G23" s="205">
        <v>196</v>
      </c>
      <c r="H23" s="205">
        <v>52</v>
      </c>
      <c r="I23" s="205"/>
      <c r="J23" s="205"/>
      <c r="K23" s="205"/>
      <c r="L23" s="205"/>
      <c r="M23" s="35"/>
      <c r="N23" s="35"/>
      <c r="O23" s="35"/>
    </row>
    <row r="24" spans="1:15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48" customHeight="1" x14ac:dyDescent="0.25">
      <c r="A27" s="35"/>
      <c r="B27" s="252" t="s">
        <v>52</v>
      </c>
      <c r="C27" s="252"/>
      <c r="D27" s="141" t="s">
        <v>10</v>
      </c>
      <c r="E27" s="141" t="s">
        <v>19</v>
      </c>
      <c r="F27" s="141" t="s">
        <v>20</v>
      </c>
      <c r="G27" s="141" t="s">
        <v>21</v>
      </c>
      <c r="H27" s="141" t="s">
        <v>210</v>
      </c>
      <c r="I27" s="141" t="s">
        <v>211</v>
      </c>
      <c r="J27" s="141" t="s">
        <v>212</v>
      </c>
      <c r="K27" s="141" t="s">
        <v>213</v>
      </c>
      <c r="L27" s="35"/>
      <c r="M27" s="35"/>
      <c r="N27" s="35"/>
      <c r="O27" s="35"/>
    </row>
    <row r="28" spans="1:15" ht="15" customHeight="1" x14ac:dyDescent="0.25">
      <c r="A28" s="35"/>
      <c r="B28" s="230" t="s">
        <v>0</v>
      </c>
      <c r="C28" s="174" t="s">
        <v>3</v>
      </c>
      <c r="D28" s="176">
        <v>100</v>
      </c>
      <c r="E28" s="176">
        <v>29.44237732484838</v>
      </c>
      <c r="F28" s="176">
        <v>17.642900285022908</v>
      </c>
      <c r="G28" s="176">
        <v>36.15609571626738</v>
      </c>
      <c r="H28" s="176">
        <v>13.947629166171396</v>
      </c>
      <c r="I28" s="176">
        <v>1.6439128337894817</v>
      </c>
      <c r="J28" s="176"/>
      <c r="K28" s="176"/>
      <c r="L28" s="35"/>
      <c r="M28" s="35"/>
      <c r="N28" s="35"/>
      <c r="O28" s="35"/>
    </row>
    <row r="29" spans="1:15" ht="15" customHeight="1" x14ac:dyDescent="0.25">
      <c r="A29" s="35"/>
      <c r="B29" s="221"/>
      <c r="C29" s="174" t="s">
        <v>34</v>
      </c>
      <c r="D29" s="176">
        <v>100</v>
      </c>
      <c r="E29" s="176">
        <v>47.766054673408803</v>
      </c>
      <c r="F29" s="176"/>
      <c r="G29" s="176">
        <v>32.160550933926771</v>
      </c>
      <c r="H29" s="176"/>
      <c r="I29" s="176"/>
      <c r="J29" s="176"/>
      <c r="K29" s="176"/>
      <c r="L29" s="35"/>
      <c r="M29" s="44"/>
      <c r="N29" s="44"/>
      <c r="O29" s="35"/>
    </row>
    <row r="30" spans="1:15" ht="15" customHeight="1" x14ac:dyDescent="0.25">
      <c r="A30" s="35"/>
      <c r="B30" s="221"/>
      <c r="C30" s="174" t="s">
        <v>31</v>
      </c>
      <c r="D30" s="176">
        <v>100</v>
      </c>
      <c r="E30" s="176">
        <v>41.837803689800239</v>
      </c>
      <c r="F30" s="176">
        <v>21.562890784673197</v>
      </c>
      <c r="G30" s="176">
        <v>29.132059654503006</v>
      </c>
      <c r="H30" s="176"/>
      <c r="I30" s="176"/>
      <c r="J30" s="176"/>
      <c r="K30" s="176"/>
      <c r="L30" s="35"/>
      <c r="M30" s="44"/>
      <c r="N30" s="44"/>
      <c r="O30" s="35"/>
    </row>
    <row r="31" spans="1:15" ht="15" customHeight="1" x14ac:dyDescent="0.25">
      <c r="A31" s="35"/>
      <c r="B31" s="221"/>
      <c r="C31" s="174" t="s">
        <v>41</v>
      </c>
      <c r="D31" s="176">
        <v>100</v>
      </c>
      <c r="E31" s="176">
        <v>34.01047050295049</v>
      </c>
      <c r="F31" s="176">
        <v>20.06428853624892</v>
      </c>
      <c r="G31" s="176">
        <v>29.812833286068269</v>
      </c>
      <c r="H31" s="176">
        <v>13.849848702598742</v>
      </c>
      <c r="I31" s="176"/>
      <c r="J31" s="176"/>
      <c r="K31" s="176"/>
      <c r="L31" s="35"/>
      <c r="M31" s="44"/>
      <c r="N31" s="44"/>
      <c r="O31" s="35"/>
    </row>
    <row r="32" spans="1:15" ht="15" customHeight="1" x14ac:dyDescent="0.25">
      <c r="A32" s="35"/>
      <c r="B32" s="221"/>
      <c r="C32" s="174" t="s">
        <v>32</v>
      </c>
      <c r="D32" s="176">
        <v>100</v>
      </c>
      <c r="E32" s="176">
        <v>13.56542835720923</v>
      </c>
      <c r="F32" s="176">
        <v>13.9139470395906</v>
      </c>
      <c r="G32" s="176">
        <v>50.457335262571036</v>
      </c>
      <c r="H32" s="176">
        <v>19.763994621328791</v>
      </c>
      <c r="I32" s="176"/>
      <c r="J32" s="176"/>
      <c r="K32" s="176"/>
      <c r="L32" s="35"/>
      <c r="M32" s="44"/>
      <c r="N32" s="44"/>
      <c r="O32" s="35"/>
    </row>
    <row r="33" spans="1:15" ht="15" customHeight="1" x14ac:dyDescent="0.25">
      <c r="A33" s="35"/>
      <c r="B33" s="222"/>
      <c r="C33" s="174" t="s">
        <v>33</v>
      </c>
      <c r="D33" s="176">
        <v>100</v>
      </c>
      <c r="E33" s="176">
        <v>13.605442176870749</v>
      </c>
      <c r="F33" s="176">
        <v>9.8639455782312915</v>
      </c>
      <c r="G33" s="176">
        <v>47.619047619047613</v>
      </c>
      <c r="H33" s="176">
        <v>22.61904761904762</v>
      </c>
      <c r="I33" s="176"/>
      <c r="J33" s="176"/>
      <c r="K33" s="176"/>
      <c r="L33" s="35"/>
      <c r="M33" s="44"/>
      <c r="N33" s="44"/>
      <c r="O33" s="35"/>
    </row>
    <row r="34" spans="1:15" ht="15" customHeight="1" x14ac:dyDescent="0.25">
      <c r="A34" s="35"/>
      <c r="B34" s="230" t="s">
        <v>1</v>
      </c>
      <c r="C34" s="174" t="s">
        <v>3</v>
      </c>
      <c r="D34" s="176">
        <v>100</v>
      </c>
      <c r="E34" s="176">
        <v>18.883657507829639</v>
      </c>
      <c r="F34" s="176">
        <v>13.189555612302438</v>
      </c>
      <c r="G34" s="176">
        <v>43.693590761007421</v>
      </c>
      <c r="H34" s="176">
        <v>20.882649313414959</v>
      </c>
      <c r="I34" s="176"/>
      <c r="J34" s="176"/>
      <c r="K34" s="176"/>
      <c r="L34" s="35"/>
      <c r="M34" s="35"/>
      <c r="N34" s="35"/>
      <c r="O34" s="35"/>
    </row>
    <row r="35" spans="1:15" ht="15" customHeight="1" x14ac:dyDescent="0.25">
      <c r="A35" s="35"/>
      <c r="B35" s="221"/>
      <c r="C35" s="174" t="s">
        <v>34</v>
      </c>
      <c r="D35" s="176">
        <v>100</v>
      </c>
      <c r="E35" s="176"/>
      <c r="F35" s="176"/>
      <c r="G35" s="176">
        <v>38.15432934632647</v>
      </c>
      <c r="H35" s="176"/>
      <c r="I35" s="176"/>
      <c r="J35" s="176"/>
      <c r="K35" s="176"/>
      <c r="L35" s="35"/>
      <c r="M35" s="35"/>
      <c r="N35" s="35"/>
      <c r="O35" s="35"/>
    </row>
    <row r="36" spans="1:15" ht="15" customHeight="1" x14ac:dyDescent="0.25">
      <c r="A36" s="35"/>
      <c r="B36" s="221"/>
      <c r="C36" s="174" t="s">
        <v>31</v>
      </c>
      <c r="D36" s="176">
        <v>100</v>
      </c>
      <c r="E36" s="176">
        <v>26.796034460383879</v>
      </c>
      <c r="F36" s="176">
        <v>18.852241068405011</v>
      </c>
      <c r="G36" s="176">
        <v>41.606177865321186</v>
      </c>
      <c r="H36" s="176"/>
      <c r="I36" s="176"/>
      <c r="J36" s="176"/>
      <c r="K36" s="176"/>
      <c r="L36" s="35"/>
      <c r="M36" s="35"/>
      <c r="N36" s="35"/>
      <c r="O36" s="35"/>
    </row>
    <row r="37" spans="1:15" ht="15" customHeight="1" x14ac:dyDescent="0.25">
      <c r="A37" s="35"/>
      <c r="B37" s="221"/>
      <c r="C37" s="174" t="s">
        <v>41</v>
      </c>
      <c r="D37" s="176">
        <v>100</v>
      </c>
      <c r="E37" s="176">
        <v>28.625597995478742</v>
      </c>
      <c r="F37" s="176">
        <v>19.302236292208395</v>
      </c>
      <c r="G37" s="176">
        <v>33.524045463077393</v>
      </c>
      <c r="H37" s="176"/>
      <c r="I37" s="176"/>
      <c r="J37" s="176"/>
      <c r="K37" s="176"/>
      <c r="L37" s="35"/>
      <c r="M37" s="35"/>
      <c r="N37" s="35"/>
      <c r="O37" s="35"/>
    </row>
    <row r="38" spans="1:15" ht="15" customHeight="1" x14ac:dyDescent="0.25">
      <c r="A38" s="35"/>
      <c r="B38" s="221"/>
      <c r="C38" s="174" t="s">
        <v>32</v>
      </c>
      <c r="D38" s="176">
        <v>100</v>
      </c>
      <c r="E38" s="176"/>
      <c r="F38" s="176"/>
      <c r="G38" s="176">
        <v>50.290586670035466</v>
      </c>
      <c r="H38" s="176">
        <v>31.387283381228404</v>
      </c>
      <c r="I38" s="176"/>
      <c r="J38" s="176"/>
      <c r="K38" s="176"/>
      <c r="L38" s="35"/>
      <c r="M38" s="35"/>
      <c r="N38" s="35"/>
      <c r="O38" s="35"/>
    </row>
    <row r="39" spans="1:15" ht="15" customHeight="1" x14ac:dyDescent="0.25">
      <c r="A39" s="35"/>
      <c r="B39" s="222"/>
      <c r="C39" s="174" t="s">
        <v>33</v>
      </c>
      <c r="D39" s="176">
        <v>100</v>
      </c>
      <c r="E39" s="176"/>
      <c r="F39" s="176"/>
      <c r="G39" s="176">
        <v>53.925925925925924</v>
      </c>
      <c r="H39" s="176">
        <v>31.703703703703706</v>
      </c>
      <c r="I39" s="176"/>
      <c r="J39" s="176"/>
      <c r="K39" s="176"/>
      <c r="L39" s="35"/>
      <c r="M39" s="35"/>
      <c r="N39" s="35"/>
      <c r="O39" s="35"/>
    </row>
    <row r="40" spans="1:15" ht="15" customHeight="1" x14ac:dyDescent="0.25">
      <c r="A40" s="35"/>
      <c r="B40" s="230" t="s">
        <v>2</v>
      </c>
      <c r="C40" s="174" t="s">
        <v>3</v>
      </c>
      <c r="D40" s="176">
        <v>100</v>
      </c>
      <c r="E40" s="176">
        <v>39.765336884280536</v>
      </c>
      <c r="F40" s="176">
        <v>21.996808500923144</v>
      </c>
      <c r="G40" s="176">
        <v>28.786901545507</v>
      </c>
      <c r="H40" s="176">
        <v>7.1674575388828616</v>
      </c>
      <c r="I40" s="176"/>
      <c r="J40" s="176"/>
      <c r="K40" s="176"/>
      <c r="L40" s="35"/>
      <c r="M40" s="35"/>
      <c r="N40" s="35"/>
      <c r="O40" s="35"/>
    </row>
    <row r="41" spans="1:15" ht="15" customHeight="1" x14ac:dyDescent="0.25">
      <c r="A41" s="35"/>
      <c r="B41" s="221"/>
      <c r="C41" s="174" t="s">
        <v>34</v>
      </c>
      <c r="D41" s="176">
        <v>100</v>
      </c>
      <c r="E41" s="176">
        <v>70.840833926199537</v>
      </c>
      <c r="F41" s="176"/>
      <c r="G41" s="176"/>
      <c r="H41" s="176"/>
      <c r="I41" s="176"/>
      <c r="J41" s="176"/>
      <c r="K41" s="176"/>
      <c r="L41" s="35"/>
      <c r="M41" s="35"/>
      <c r="N41" s="35"/>
      <c r="O41" s="35"/>
    </row>
    <row r="42" spans="1:15" ht="15" customHeight="1" x14ac:dyDescent="0.25">
      <c r="A42" s="35"/>
      <c r="B42" s="221"/>
      <c r="C42" s="174" t="s">
        <v>31</v>
      </c>
      <c r="D42" s="176">
        <v>100</v>
      </c>
      <c r="E42" s="176">
        <v>57.904136251636885</v>
      </c>
      <c r="F42" s="176">
        <v>24.458175184798701</v>
      </c>
      <c r="G42" s="176">
        <v>15.808272503274138</v>
      </c>
      <c r="H42" s="176"/>
      <c r="I42" s="176"/>
      <c r="J42" s="176"/>
      <c r="K42" s="176"/>
      <c r="L42" s="35"/>
      <c r="M42" s="35"/>
      <c r="N42" s="35"/>
      <c r="O42" s="35"/>
    </row>
    <row r="43" spans="1:15" ht="15" customHeight="1" x14ac:dyDescent="0.25">
      <c r="A43" s="35"/>
      <c r="B43" s="221"/>
      <c r="C43" s="174" t="s">
        <v>41</v>
      </c>
      <c r="D43" s="176">
        <v>100</v>
      </c>
      <c r="E43" s="176">
        <v>37.493603794923622</v>
      </c>
      <c r="F43" s="176">
        <v>20.557211913312699</v>
      </c>
      <c r="G43" s="176">
        <v>27.412284959366257</v>
      </c>
      <c r="H43" s="176">
        <v>10.810834126837934</v>
      </c>
      <c r="I43" s="176"/>
      <c r="J43" s="176"/>
      <c r="K43" s="176"/>
      <c r="L43" s="35"/>
      <c r="M43" s="35"/>
      <c r="N43" s="35"/>
      <c r="O43" s="35"/>
    </row>
    <row r="44" spans="1:15" ht="15" customHeight="1" x14ac:dyDescent="0.25">
      <c r="A44" s="35"/>
      <c r="B44" s="221"/>
      <c r="C44" s="174" t="s">
        <v>32</v>
      </c>
      <c r="D44" s="176">
        <v>100</v>
      </c>
      <c r="E44" s="176">
        <v>21.88549190237979</v>
      </c>
      <c r="F44" s="176">
        <v>22.664394955654519</v>
      </c>
      <c r="G44" s="176">
        <v>50.684623033986988</v>
      </c>
      <c r="H44" s="176"/>
      <c r="I44" s="176"/>
      <c r="J44" s="176"/>
      <c r="K44" s="176"/>
      <c r="L44" s="35"/>
      <c r="M44" s="35"/>
      <c r="N44" s="35"/>
      <c r="O44" s="35"/>
    </row>
    <row r="45" spans="1:15" ht="15" customHeight="1" x14ac:dyDescent="0.25">
      <c r="A45" s="35"/>
      <c r="B45" s="222"/>
      <c r="C45" s="174" t="s">
        <v>33</v>
      </c>
      <c r="D45" s="176">
        <v>100</v>
      </c>
      <c r="E45" s="176">
        <v>25.948103792415168</v>
      </c>
      <c r="F45" s="176">
        <v>20.558882235528941</v>
      </c>
      <c r="G45" s="176">
        <v>39.121756487025948</v>
      </c>
      <c r="H45" s="176">
        <v>10.379241516966067</v>
      </c>
      <c r="I45" s="176"/>
      <c r="J45" s="176"/>
      <c r="K45" s="176"/>
      <c r="L45" s="35"/>
      <c r="M45" s="35"/>
      <c r="N45" s="35"/>
      <c r="O45" s="35"/>
    </row>
    <row r="46" spans="1:15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24" x14ac:dyDescent="0.25">
      <c r="A48" s="35"/>
      <c r="B48" s="252" t="s">
        <v>53</v>
      </c>
      <c r="C48" s="252"/>
      <c r="D48" s="141" t="s">
        <v>10</v>
      </c>
      <c r="E48" s="141" t="s">
        <v>19</v>
      </c>
      <c r="F48" s="141" t="s">
        <v>20</v>
      </c>
      <c r="G48" s="141" t="s">
        <v>21</v>
      </c>
      <c r="H48" s="141" t="s">
        <v>210</v>
      </c>
      <c r="I48" s="141" t="s">
        <v>211</v>
      </c>
      <c r="J48" s="141" t="s">
        <v>212</v>
      </c>
      <c r="K48" s="141" t="s">
        <v>213</v>
      </c>
      <c r="L48" s="35"/>
      <c r="M48" s="35"/>
      <c r="N48" s="35"/>
      <c r="O48" s="35"/>
    </row>
    <row r="49" spans="1:15" x14ac:dyDescent="0.25">
      <c r="A49" s="35"/>
      <c r="B49" s="230" t="s">
        <v>0</v>
      </c>
      <c r="C49" s="174" t="s">
        <v>3</v>
      </c>
      <c r="D49" s="176">
        <v>100</v>
      </c>
      <c r="E49" s="176">
        <v>100</v>
      </c>
      <c r="F49" s="176">
        <v>100</v>
      </c>
      <c r="G49" s="176">
        <v>100</v>
      </c>
      <c r="H49" s="176">
        <v>100</v>
      </c>
      <c r="I49" s="176">
        <v>100</v>
      </c>
      <c r="J49" s="176"/>
      <c r="K49" s="176"/>
      <c r="L49" s="35"/>
      <c r="M49" s="35"/>
      <c r="N49" s="35"/>
      <c r="O49" s="35"/>
    </row>
    <row r="50" spans="1:15" ht="15" customHeight="1" x14ac:dyDescent="0.25">
      <c r="A50" s="35"/>
      <c r="B50" s="221"/>
      <c r="C50" s="174" t="s">
        <v>34</v>
      </c>
      <c r="D50" s="176">
        <v>13.597547541537166</v>
      </c>
      <c r="E50" s="176">
        <v>22.060080003973798</v>
      </c>
      <c r="F50" s="176"/>
      <c r="G50" s="176">
        <v>12.094907141462855</v>
      </c>
      <c r="H50" s="176"/>
      <c r="I50" s="176"/>
      <c r="J50" s="176"/>
      <c r="K50" s="176"/>
      <c r="L50" s="35"/>
      <c r="M50" s="35"/>
      <c r="N50" s="35"/>
      <c r="O50" s="35"/>
    </row>
    <row r="51" spans="1:15" ht="15" customHeight="1" x14ac:dyDescent="0.25">
      <c r="A51" s="35"/>
      <c r="B51" s="221"/>
      <c r="C51" s="174" t="s">
        <v>31</v>
      </c>
      <c r="D51" s="176">
        <v>31.38413769096698</v>
      </c>
      <c r="E51" s="176">
        <v>44.597057404741996</v>
      </c>
      <c r="F51" s="176">
        <v>38.35722712642356</v>
      </c>
      <c r="G51" s="176">
        <v>25.287148772731861</v>
      </c>
      <c r="H51" s="176"/>
      <c r="I51" s="176"/>
      <c r="J51" s="176"/>
      <c r="K51" s="176"/>
      <c r="L51" s="35"/>
      <c r="M51" s="35"/>
      <c r="N51" s="35"/>
      <c r="O51" s="35"/>
    </row>
    <row r="52" spans="1:15" ht="15" customHeight="1" x14ac:dyDescent="0.25">
      <c r="A52" s="35"/>
      <c r="B52" s="221"/>
      <c r="C52" s="174" t="s">
        <v>41</v>
      </c>
      <c r="D52" s="176">
        <v>34.219731993645496</v>
      </c>
      <c r="E52" s="176">
        <v>39.529049327362529</v>
      </c>
      <c r="F52" s="176">
        <v>38.916196615159883</v>
      </c>
      <c r="G52" s="176">
        <v>28.216187196381558</v>
      </c>
      <c r="H52" s="176">
        <v>33.979833067612525</v>
      </c>
      <c r="I52" s="176"/>
      <c r="J52" s="176"/>
      <c r="K52" s="176"/>
      <c r="L52" s="35"/>
      <c r="M52" s="35"/>
      <c r="N52" s="35"/>
      <c r="O52" s="35"/>
    </row>
    <row r="53" spans="1:15" ht="15" customHeight="1" x14ac:dyDescent="0.25">
      <c r="A53" s="35"/>
      <c r="B53" s="221"/>
      <c r="C53" s="174" t="s">
        <v>32</v>
      </c>
      <c r="D53" s="176">
        <v>15.229910853853445</v>
      </c>
      <c r="E53" s="176">
        <v>7.0171053884384715</v>
      </c>
      <c r="F53" s="176">
        <v>12.010960194458059</v>
      </c>
      <c r="G53" s="176">
        <v>21.253973991063596</v>
      </c>
      <c r="H53" s="176">
        <v>21.581006536145356</v>
      </c>
      <c r="I53" s="176"/>
      <c r="J53" s="176"/>
      <c r="K53" s="176"/>
      <c r="L53" s="35"/>
      <c r="M53" s="35"/>
      <c r="N53" s="35"/>
      <c r="O53" s="35"/>
    </row>
    <row r="54" spans="1:15" ht="15" customHeight="1" x14ac:dyDescent="0.25">
      <c r="A54" s="35"/>
      <c r="B54" s="222"/>
      <c r="C54" s="174" t="s">
        <v>33</v>
      </c>
      <c r="D54" s="176">
        <v>19.166219461534087</v>
      </c>
      <c r="E54" s="176">
        <v>8.8567878794570039</v>
      </c>
      <c r="F54" s="176">
        <v>10.715616063958514</v>
      </c>
      <c r="G54" s="176">
        <v>25.242690039822978</v>
      </c>
      <c r="H54" s="176">
        <v>31.082101876426488</v>
      </c>
      <c r="I54" s="176"/>
      <c r="J54" s="176"/>
      <c r="K54" s="176"/>
      <c r="L54" s="35"/>
      <c r="M54" s="35"/>
      <c r="N54" s="35"/>
      <c r="O54" s="35"/>
    </row>
    <row r="55" spans="1:15" ht="15" customHeight="1" x14ac:dyDescent="0.25">
      <c r="A55" s="35"/>
      <c r="B55" s="230" t="s">
        <v>1</v>
      </c>
      <c r="C55" s="174" t="s">
        <v>3</v>
      </c>
      <c r="D55" s="176">
        <v>100</v>
      </c>
      <c r="E55" s="176">
        <v>100</v>
      </c>
      <c r="F55" s="176">
        <v>100</v>
      </c>
      <c r="G55" s="176">
        <v>100</v>
      </c>
      <c r="H55" s="176">
        <v>100</v>
      </c>
      <c r="I55" s="176"/>
      <c r="J55" s="176"/>
      <c r="K55" s="176"/>
      <c r="L55" s="35"/>
      <c r="M55" s="35"/>
      <c r="N55" s="35"/>
      <c r="O55" s="35"/>
    </row>
    <row r="56" spans="1:15" ht="15" customHeight="1" x14ac:dyDescent="0.25">
      <c r="A56" s="35"/>
      <c r="B56" s="221"/>
      <c r="C56" s="174" t="s">
        <v>34</v>
      </c>
      <c r="D56" s="176">
        <v>17.69193188848903</v>
      </c>
      <c r="E56" s="176"/>
      <c r="F56" s="176"/>
      <c r="G56" s="176">
        <v>15.449034613300396</v>
      </c>
      <c r="H56" s="176"/>
      <c r="I56" s="176"/>
      <c r="J56" s="176"/>
      <c r="K56" s="176"/>
      <c r="L56" s="35"/>
      <c r="M56" s="35"/>
      <c r="N56" s="35"/>
      <c r="O56" s="35"/>
    </row>
    <row r="57" spans="1:15" ht="15" customHeight="1" x14ac:dyDescent="0.25">
      <c r="A57" s="35"/>
      <c r="B57" s="221"/>
      <c r="C57" s="174" t="s">
        <v>31</v>
      </c>
      <c r="D57" s="176">
        <v>32.787978274233133</v>
      </c>
      <c r="E57" s="176">
        <v>46.526357267302906</v>
      </c>
      <c r="F57" s="176">
        <v>46.86487465846966</v>
      </c>
      <c r="G57" s="176">
        <v>31.221568934074419</v>
      </c>
      <c r="H57" s="176"/>
      <c r="I57" s="176"/>
      <c r="J57" s="176"/>
      <c r="K57" s="176"/>
      <c r="L57" s="35"/>
      <c r="M57" s="35"/>
      <c r="N57" s="35"/>
      <c r="O57" s="35"/>
    </row>
    <row r="58" spans="1:15" ht="15" customHeight="1" x14ac:dyDescent="0.25">
      <c r="A58" s="35"/>
      <c r="B58" s="221"/>
      <c r="C58" s="174" t="s">
        <v>41</v>
      </c>
      <c r="D58" s="176">
        <v>27.188292083380645</v>
      </c>
      <c r="E58" s="176">
        <v>41.214532674076324</v>
      </c>
      <c r="F58" s="176">
        <v>39.78866715460029</v>
      </c>
      <c r="G58" s="176">
        <v>20.860302941274327</v>
      </c>
      <c r="H58" s="176"/>
      <c r="I58" s="176"/>
      <c r="J58" s="176"/>
      <c r="K58" s="176"/>
      <c r="L58" s="35"/>
      <c r="M58" s="35"/>
      <c r="N58" s="35"/>
      <c r="O58" s="35"/>
    </row>
    <row r="59" spans="1:15" ht="15" customHeight="1" x14ac:dyDescent="0.25">
      <c r="A59" s="35"/>
      <c r="B59" s="221"/>
      <c r="C59" s="174" t="s">
        <v>32</v>
      </c>
      <c r="D59" s="176">
        <v>17.770445924103882</v>
      </c>
      <c r="E59" s="176"/>
      <c r="F59" s="176"/>
      <c r="G59" s="176">
        <v>20.453483802682992</v>
      </c>
      <c r="H59" s="176">
        <v>26.709543107269269</v>
      </c>
      <c r="I59" s="176"/>
      <c r="J59" s="176"/>
      <c r="K59" s="176"/>
      <c r="L59" s="35"/>
      <c r="M59" s="35"/>
      <c r="N59" s="35"/>
      <c r="O59" s="35"/>
    </row>
    <row r="60" spans="1:15" ht="15" customHeight="1" x14ac:dyDescent="0.25">
      <c r="A60" s="35"/>
      <c r="B60" s="222"/>
      <c r="C60" s="174" t="s">
        <v>33</v>
      </c>
      <c r="D60" s="176">
        <v>22.253283718282351</v>
      </c>
      <c r="E60" s="176"/>
      <c r="F60" s="176"/>
      <c r="G60" s="176">
        <v>27.464644321968258</v>
      </c>
      <c r="H60" s="176">
        <v>33.784578903293585</v>
      </c>
      <c r="I60" s="176"/>
      <c r="J60" s="176"/>
      <c r="K60" s="176"/>
      <c r="L60" s="35"/>
      <c r="M60" s="35"/>
      <c r="N60" s="35"/>
      <c r="O60" s="35"/>
    </row>
    <row r="61" spans="1:15" ht="15" customHeight="1" x14ac:dyDescent="0.25">
      <c r="A61" s="35"/>
      <c r="B61" s="230" t="s">
        <v>2</v>
      </c>
      <c r="C61" s="174" t="s">
        <v>3</v>
      </c>
      <c r="D61" s="176">
        <v>100</v>
      </c>
      <c r="E61" s="176">
        <v>100</v>
      </c>
      <c r="F61" s="176">
        <v>100</v>
      </c>
      <c r="G61" s="176">
        <v>100</v>
      </c>
      <c r="H61" s="176">
        <v>100</v>
      </c>
      <c r="I61" s="176"/>
      <c r="J61" s="176"/>
      <c r="K61" s="176"/>
      <c r="L61" s="35"/>
      <c r="M61" s="35"/>
      <c r="N61" s="35"/>
      <c r="O61" s="35"/>
    </row>
    <row r="62" spans="1:15" ht="15" customHeight="1" x14ac:dyDescent="0.25">
      <c r="A62" s="35"/>
      <c r="B62" s="221"/>
      <c r="C62" s="174" t="s">
        <v>34</v>
      </c>
      <c r="D62" s="176">
        <v>9.5945846097783072</v>
      </c>
      <c r="E62" s="176">
        <v>17.092483760670966</v>
      </c>
      <c r="F62" s="176"/>
      <c r="G62" s="176"/>
      <c r="H62" s="176"/>
      <c r="I62" s="176"/>
      <c r="J62" s="176"/>
      <c r="K62" s="176"/>
      <c r="L62" s="35"/>
      <c r="M62" s="35"/>
      <c r="N62" s="35"/>
      <c r="O62" s="35"/>
    </row>
    <row r="63" spans="1:15" ht="15" customHeight="1" x14ac:dyDescent="0.25">
      <c r="A63" s="35"/>
      <c r="B63" s="221"/>
      <c r="C63" s="174" t="s">
        <v>31</v>
      </c>
      <c r="D63" s="176">
        <v>30.011642746495454</v>
      </c>
      <c r="E63" s="176">
        <v>43.701333545485035</v>
      </c>
      <c r="F63" s="176">
        <v>33.369841622550553</v>
      </c>
      <c r="G63" s="176">
        <v>16.480836815921901</v>
      </c>
      <c r="H63" s="176"/>
      <c r="I63" s="176"/>
      <c r="J63" s="176"/>
      <c r="K63" s="176"/>
      <c r="L63" s="35"/>
      <c r="M63" s="35"/>
      <c r="N63" s="35"/>
      <c r="O63" s="35"/>
    </row>
    <row r="64" spans="1:15" ht="15" customHeight="1" x14ac:dyDescent="0.25">
      <c r="A64" s="35"/>
      <c r="B64" s="221"/>
      <c r="C64" s="174" t="s">
        <v>41</v>
      </c>
      <c r="D64" s="176">
        <v>41.094170476353042</v>
      </c>
      <c r="E64" s="176">
        <v>38.746523149172745</v>
      </c>
      <c r="F64" s="176">
        <v>38.404733616185034</v>
      </c>
      <c r="G64" s="176">
        <v>39.131863826532069</v>
      </c>
      <c r="H64" s="176">
        <v>61.98324275934214</v>
      </c>
      <c r="I64" s="176"/>
      <c r="J64" s="176"/>
      <c r="K64" s="176"/>
      <c r="L64" s="35"/>
      <c r="M64" s="35"/>
      <c r="N64" s="35"/>
      <c r="O64" s="35"/>
    </row>
    <row r="65" spans="1:15" ht="15" customHeight="1" x14ac:dyDescent="0.25">
      <c r="A65" s="35"/>
      <c r="B65" s="221"/>
      <c r="C65" s="174" t="s">
        <v>32</v>
      </c>
      <c r="D65" s="176">
        <v>12.746102092563902</v>
      </c>
      <c r="E65" s="176">
        <v>7.0150220264822094</v>
      </c>
      <c r="F65" s="176">
        <v>13.132936623912473</v>
      </c>
      <c r="G65" s="176">
        <v>22.441851850330359</v>
      </c>
      <c r="H65" s="176"/>
      <c r="I65" s="176"/>
      <c r="J65" s="176"/>
      <c r="K65" s="176"/>
      <c r="L65" s="35"/>
      <c r="M65" s="35"/>
      <c r="N65" s="35"/>
      <c r="O65" s="35"/>
    </row>
    <row r="66" spans="1:15" ht="15" customHeight="1" x14ac:dyDescent="0.25">
      <c r="A66" s="35"/>
      <c r="B66" s="222"/>
      <c r="C66" s="174" t="s">
        <v>33</v>
      </c>
      <c r="D66" s="176">
        <v>16.148084684587598</v>
      </c>
      <c r="E66" s="176">
        <v>10.537121278860001</v>
      </c>
      <c r="F66" s="176">
        <v>15.092488137351944</v>
      </c>
      <c r="G66" s="176">
        <v>21.945447507215665</v>
      </c>
      <c r="H66" s="176">
        <v>23.38414564279077</v>
      </c>
      <c r="I66" s="176"/>
      <c r="J66" s="176"/>
      <c r="K66" s="176"/>
      <c r="L66" s="35"/>
      <c r="M66" s="35"/>
      <c r="N66" s="35"/>
      <c r="O66" s="35"/>
    </row>
    <row r="67" spans="1:15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24" x14ac:dyDescent="0.25">
      <c r="A70" s="35"/>
      <c r="B70" s="252" t="s">
        <v>75</v>
      </c>
      <c r="C70" s="252"/>
      <c r="D70" s="141" t="s">
        <v>10</v>
      </c>
      <c r="E70" s="141" t="s">
        <v>19</v>
      </c>
      <c r="F70" s="141" t="s">
        <v>20</v>
      </c>
      <c r="G70" s="141" t="s">
        <v>21</v>
      </c>
      <c r="H70" s="141" t="s">
        <v>210</v>
      </c>
      <c r="I70" s="141" t="s">
        <v>211</v>
      </c>
      <c r="J70" s="141" t="s">
        <v>212</v>
      </c>
      <c r="K70" s="173" t="s">
        <v>213</v>
      </c>
      <c r="L70" s="203" t="s">
        <v>4</v>
      </c>
      <c r="M70" s="35"/>
      <c r="N70" s="35"/>
      <c r="O70" s="35"/>
    </row>
    <row r="71" spans="1:15" ht="15" customHeight="1" x14ac:dyDescent="0.25">
      <c r="A71" s="35"/>
      <c r="B71" s="230" t="s">
        <v>0</v>
      </c>
      <c r="C71" s="188" t="s">
        <v>3</v>
      </c>
      <c r="D71" s="204">
        <v>733</v>
      </c>
      <c r="E71" s="204">
        <v>175</v>
      </c>
      <c r="F71" s="204">
        <v>113</v>
      </c>
      <c r="G71" s="204">
        <v>283</v>
      </c>
      <c r="H71" s="204">
        <v>107</v>
      </c>
      <c r="I71" s="204">
        <v>12</v>
      </c>
      <c r="J71" s="204">
        <v>3</v>
      </c>
      <c r="K71" s="204">
        <v>3</v>
      </c>
      <c r="L71" s="204">
        <v>37</v>
      </c>
      <c r="M71" s="35"/>
      <c r="N71" s="35"/>
      <c r="O71" s="35"/>
    </row>
    <row r="72" spans="1:15" ht="15" customHeight="1" x14ac:dyDescent="0.25">
      <c r="A72" s="35"/>
      <c r="B72" s="221"/>
      <c r="C72" s="188" t="s">
        <v>34</v>
      </c>
      <c r="D72" s="191">
        <v>40</v>
      </c>
      <c r="E72" s="191">
        <v>19</v>
      </c>
      <c r="F72" s="191">
        <v>5</v>
      </c>
      <c r="G72" s="191">
        <v>13</v>
      </c>
      <c r="H72" s="191">
        <v>3</v>
      </c>
      <c r="I72" s="191">
        <v>0</v>
      </c>
      <c r="J72" s="191">
        <v>0</v>
      </c>
      <c r="K72" s="191">
        <v>0</v>
      </c>
      <c r="L72" s="191">
        <v>0</v>
      </c>
      <c r="M72" s="35"/>
      <c r="N72" s="35"/>
      <c r="O72" s="35"/>
    </row>
    <row r="73" spans="1:15" ht="15" customHeight="1" x14ac:dyDescent="0.25">
      <c r="A73" s="35"/>
      <c r="B73" s="221"/>
      <c r="C73" s="188" t="s">
        <v>31</v>
      </c>
      <c r="D73" s="205">
        <v>137</v>
      </c>
      <c r="E73" s="205">
        <v>53</v>
      </c>
      <c r="F73" s="205">
        <v>27</v>
      </c>
      <c r="G73" s="205">
        <v>36</v>
      </c>
      <c r="H73" s="205">
        <v>7</v>
      </c>
      <c r="I73" s="205">
        <v>1</v>
      </c>
      <c r="J73" s="205">
        <v>0</v>
      </c>
      <c r="K73" s="205">
        <v>1</v>
      </c>
      <c r="L73" s="205">
        <v>12</v>
      </c>
      <c r="M73" s="35"/>
      <c r="N73" s="35"/>
      <c r="O73" s="35"/>
    </row>
    <row r="74" spans="1:15" ht="15" customHeight="1" x14ac:dyDescent="0.25">
      <c r="A74" s="35"/>
      <c r="B74" s="221"/>
      <c r="C74" s="188" t="s">
        <v>41</v>
      </c>
      <c r="D74" s="205">
        <v>159</v>
      </c>
      <c r="E74" s="205">
        <v>57</v>
      </c>
      <c r="F74" s="205">
        <v>31</v>
      </c>
      <c r="G74" s="205">
        <v>44</v>
      </c>
      <c r="H74" s="205">
        <v>20</v>
      </c>
      <c r="I74" s="205">
        <v>2</v>
      </c>
      <c r="J74" s="205">
        <v>1</v>
      </c>
      <c r="K74" s="205">
        <v>0</v>
      </c>
      <c r="L74" s="205">
        <v>4</v>
      </c>
      <c r="M74" s="35"/>
      <c r="N74" s="35"/>
      <c r="O74" s="35"/>
    </row>
    <row r="75" spans="1:15" ht="15" customHeight="1" x14ac:dyDescent="0.25">
      <c r="A75" s="35"/>
      <c r="B75" s="221"/>
      <c r="C75" s="188" t="s">
        <v>32</v>
      </c>
      <c r="D75" s="205">
        <v>198</v>
      </c>
      <c r="E75" s="205">
        <v>24</v>
      </c>
      <c r="F75" s="205">
        <v>27</v>
      </c>
      <c r="G75" s="205">
        <v>98</v>
      </c>
      <c r="H75" s="205">
        <v>31</v>
      </c>
      <c r="I75" s="205">
        <v>1</v>
      </c>
      <c r="J75" s="205">
        <v>1</v>
      </c>
      <c r="K75" s="205">
        <v>1</v>
      </c>
      <c r="L75" s="205">
        <v>15</v>
      </c>
      <c r="M75" s="35"/>
      <c r="N75" s="35"/>
      <c r="O75" s="35"/>
    </row>
    <row r="76" spans="1:15" ht="15" customHeight="1" x14ac:dyDescent="0.25">
      <c r="A76" s="35"/>
      <c r="B76" s="222"/>
      <c r="C76" s="188" t="s">
        <v>33</v>
      </c>
      <c r="D76" s="205">
        <v>199</v>
      </c>
      <c r="E76" s="205">
        <v>22</v>
      </c>
      <c r="F76" s="205">
        <v>23</v>
      </c>
      <c r="G76" s="205">
        <v>92</v>
      </c>
      <c r="H76" s="205">
        <v>46</v>
      </c>
      <c r="I76" s="205">
        <v>8</v>
      </c>
      <c r="J76" s="205">
        <v>1</v>
      </c>
      <c r="K76" s="205">
        <v>1</v>
      </c>
      <c r="L76" s="205">
        <v>6</v>
      </c>
      <c r="M76" s="35"/>
      <c r="N76" s="35"/>
      <c r="O76" s="35"/>
    </row>
    <row r="77" spans="1:15" ht="15" customHeight="1" x14ac:dyDescent="0.25">
      <c r="A77" s="35"/>
      <c r="B77" s="230" t="s">
        <v>1</v>
      </c>
      <c r="C77" s="188" t="s">
        <v>3</v>
      </c>
      <c r="D77" s="204">
        <v>365</v>
      </c>
      <c r="E77" s="204">
        <v>51</v>
      </c>
      <c r="F77" s="204">
        <v>41</v>
      </c>
      <c r="G77" s="204">
        <v>158</v>
      </c>
      <c r="H77" s="204">
        <v>81</v>
      </c>
      <c r="I77" s="204">
        <v>8</v>
      </c>
      <c r="J77" s="204">
        <v>2</v>
      </c>
      <c r="K77" s="204">
        <v>3</v>
      </c>
      <c r="L77" s="204">
        <v>21</v>
      </c>
      <c r="M77" s="35"/>
      <c r="N77" s="35"/>
      <c r="O77" s="35"/>
    </row>
    <row r="78" spans="1:15" ht="15" customHeight="1" x14ac:dyDescent="0.25">
      <c r="A78" s="35"/>
      <c r="B78" s="221"/>
      <c r="C78" s="188" t="s">
        <v>34</v>
      </c>
      <c r="D78" s="204">
        <v>26</v>
      </c>
      <c r="E78" s="204">
        <v>9</v>
      </c>
      <c r="F78" s="204">
        <v>4</v>
      </c>
      <c r="G78" s="204">
        <v>10</v>
      </c>
      <c r="H78" s="204">
        <v>3</v>
      </c>
      <c r="I78" s="204">
        <v>0</v>
      </c>
      <c r="J78" s="204">
        <v>0</v>
      </c>
      <c r="K78" s="204">
        <v>0</v>
      </c>
      <c r="L78" s="204">
        <v>0</v>
      </c>
      <c r="M78" s="35"/>
      <c r="N78" s="35"/>
      <c r="O78" s="35"/>
    </row>
    <row r="79" spans="1:15" ht="15" customHeight="1" x14ac:dyDescent="0.25">
      <c r="A79" s="35"/>
      <c r="B79" s="221"/>
      <c r="C79" s="188" t="s">
        <v>31</v>
      </c>
      <c r="D79" s="205">
        <v>69</v>
      </c>
      <c r="E79" s="205">
        <v>17</v>
      </c>
      <c r="F79" s="205">
        <v>12</v>
      </c>
      <c r="G79" s="205">
        <v>26</v>
      </c>
      <c r="H79" s="205">
        <v>6</v>
      </c>
      <c r="I79" s="205">
        <v>1</v>
      </c>
      <c r="J79" s="205">
        <v>0</v>
      </c>
      <c r="K79" s="205">
        <v>1</v>
      </c>
      <c r="L79" s="205">
        <v>6</v>
      </c>
      <c r="M79" s="35"/>
      <c r="N79" s="35"/>
      <c r="O79" s="35"/>
    </row>
    <row r="80" spans="1:15" ht="15" customHeight="1" x14ac:dyDescent="0.25">
      <c r="A80" s="35"/>
      <c r="B80" s="221"/>
      <c r="C80" s="188" t="s">
        <v>41</v>
      </c>
      <c r="D80" s="205">
        <v>56</v>
      </c>
      <c r="E80" s="205">
        <v>15</v>
      </c>
      <c r="F80" s="205">
        <v>12</v>
      </c>
      <c r="G80" s="205">
        <v>18</v>
      </c>
      <c r="H80" s="205">
        <v>9</v>
      </c>
      <c r="I80" s="205">
        <v>0</v>
      </c>
      <c r="J80" s="205">
        <v>0</v>
      </c>
      <c r="K80" s="205">
        <v>0</v>
      </c>
      <c r="L80" s="205">
        <v>2</v>
      </c>
      <c r="M80" s="35"/>
      <c r="N80" s="35"/>
      <c r="O80" s="35"/>
    </row>
    <row r="81" spans="1:15" ht="15" customHeight="1" x14ac:dyDescent="0.25">
      <c r="A81" s="35"/>
      <c r="B81" s="221"/>
      <c r="C81" s="188" t="s">
        <v>32</v>
      </c>
      <c r="D81" s="205">
        <v>111</v>
      </c>
      <c r="E81" s="205">
        <v>6</v>
      </c>
      <c r="F81" s="205">
        <v>9</v>
      </c>
      <c r="G81" s="205">
        <v>56</v>
      </c>
      <c r="H81" s="205">
        <v>28</v>
      </c>
      <c r="I81" s="205">
        <v>0</v>
      </c>
      <c r="J81" s="205">
        <v>1</v>
      </c>
      <c r="K81" s="205">
        <v>1</v>
      </c>
      <c r="L81" s="205">
        <v>10</v>
      </c>
      <c r="M81" s="35"/>
      <c r="N81" s="35"/>
      <c r="O81" s="35"/>
    </row>
    <row r="82" spans="1:15" ht="15" customHeight="1" x14ac:dyDescent="0.25">
      <c r="A82" s="35"/>
      <c r="B82" s="222"/>
      <c r="C82" s="188" t="s">
        <v>33</v>
      </c>
      <c r="D82" s="205">
        <v>103</v>
      </c>
      <c r="E82" s="205">
        <v>4</v>
      </c>
      <c r="F82" s="205">
        <v>4</v>
      </c>
      <c r="G82" s="205">
        <v>48</v>
      </c>
      <c r="H82" s="205">
        <v>35</v>
      </c>
      <c r="I82" s="205">
        <v>7</v>
      </c>
      <c r="J82" s="205">
        <v>1</v>
      </c>
      <c r="K82" s="205">
        <v>1</v>
      </c>
      <c r="L82" s="205">
        <v>3</v>
      </c>
      <c r="M82" s="35"/>
      <c r="N82" s="35"/>
      <c r="O82" s="35"/>
    </row>
    <row r="83" spans="1:15" ht="15" customHeight="1" x14ac:dyDescent="0.25">
      <c r="A83" s="35"/>
      <c r="B83" s="230" t="s">
        <v>2</v>
      </c>
      <c r="C83" s="188" t="s">
        <v>3</v>
      </c>
      <c r="D83" s="204">
        <v>368</v>
      </c>
      <c r="E83" s="204">
        <v>124</v>
      </c>
      <c r="F83" s="204">
        <v>72</v>
      </c>
      <c r="G83" s="204">
        <v>125</v>
      </c>
      <c r="H83" s="204">
        <v>26</v>
      </c>
      <c r="I83" s="204">
        <v>4</v>
      </c>
      <c r="J83" s="204">
        <v>1</v>
      </c>
      <c r="K83" s="204">
        <v>0</v>
      </c>
      <c r="L83" s="204">
        <v>16</v>
      </c>
      <c r="M83" s="35"/>
      <c r="N83" s="35"/>
      <c r="O83" s="35"/>
    </row>
    <row r="84" spans="1:15" ht="15" customHeight="1" x14ac:dyDescent="0.25">
      <c r="A84" s="35"/>
      <c r="B84" s="221"/>
      <c r="C84" s="188" t="s">
        <v>34</v>
      </c>
      <c r="D84" s="204">
        <v>14</v>
      </c>
      <c r="E84" s="204">
        <v>10</v>
      </c>
      <c r="F84" s="204">
        <v>1</v>
      </c>
      <c r="G84" s="204">
        <v>3</v>
      </c>
      <c r="H84" s="204">
        <v>0</v>
      </c>
      <c r="I84" s="204">
        <v>0</v>
      </c>
      <c r="J84" s="204">
        <v>0</v>
      </c>
      <c r="K84" s="204">
        <v>0</v>
      </c>
      <c r="L84" s="204">
        <v>0</v>
      </c>
      <c r="M84" s="35"/>
      <c r="N84" s="35"/>
      <c r="O84" s="35"/>
    </row>
    <row r="85" spans="1:15" ht="15" customHeight="1" x14ac:dyDescent="0.25">
      <c r="A85" s="35"/>
      <c r="B85" s="221"/>
      <c r="C85" s="188" t="s">
        <v>31</v>
      </c>
      <c r="D85" s="205">
        <v>68</v>
      </c>
      <c r="E85" s="205">
        <v>36</v>
      </c>
      <c r="F85" s="205">
        <v>15</v>
      </c>
      <c r="G85" s="205">
        <v>10</v>
      </c>
      <c r="H85" s="205">
        <v>1</v>
      </c>
      <c r="I85" s="205">
        <v>0</v>
      </c>
      <c r="J85" s="205">
        <v>0</v>
      </c>
      <c r="K85" s="205">
        <v>0</v>
      </c>
      <c r="L85" s="205">
        <v>6</v>
      </c>
      <c r="M85" s="35"/>
      <c r="N85" s="35"/>
      <c r="O85" s="35"/>
    </row>
    <row r="86" spans="1:15" ht="15" customHeight="1" x14ac:dyDescent="0.25">
      <c r="A86" s="35"/>
      <c r="B86" s="221"/>
      <c r="C86" s="188" t="s">
        <v>41</v>
      </c>
      <c r="D86" s="205">
        <v>103</v>
      </c>
      <c r="E86" s="205">
        <v>42</v>
      </c>
      <c r="F86" s="205">
        <v>19</v>
      </c>
      <c r="G86" s="205">
        <v>26</v>
      </c>
      <c r="H86" s="205">
        <v>11</v>
      </c>
      <c r="I86" s="205">
        <v>2</v>
      </c>
      <c r="J86" s="205">
        <v>1</v>
      </c>
      <c r="K86" s="205">
        <v>0</v>
      </c>
      <c r="L86" s="205">
        <v>2</v>
      </c>
      <c r="M86" s="35"/>
      <c r="N86" s="35"/>
      <c r="O86" s="35"/>
    </row>
    <row r="87" spans="1:15" ht="15" customHeight="1" x14ac:dyDescent="0.25">
      <c r="A87" s="35"/>
      <c r="B87" s="221"/>
      <c r="C87" s="188" t="s">
        <v>32</v>
      </c>
      <c r="D87" s="205">
        <v>87</v>
      </c>
      <c r="E87" s="205">
        <v>18</v>
      </c>
      <c r="F87" s="205">
        <v>18</v>
      </c>
      <c r="G87" s="205">
        <v>42</v>
      </c>
      <c r="H87" s="205">
        <v>3</v>
      </c>
      <c r="I87" s="205">
        <v>1</v>
      </c>
      <c r="J87" s="205">
        <v>0</v>
      </c>
      <c r="K87" s="205">
        <v>0</v>
      </c>
      <c r="L87" s="205">
        <v>5</v>
      </c>
      <c r="M87" s="35"/>
      <c r="N87" s="35"/>
      <c r="O87" s="35"/>
    </row>
    <row r="88" spans="1:15" ht="15" customHeight="1" x14ac:dyDescent="0.25">
      <c r="A88" s="35"/>
      <c r="B88" s="222"/>
      <c r="C88" s="188" t="s">
        <v>33</v>
      </c>
      <c r="D88" s="205">
        <v>96</v>
      </c>
      <c r="E88" s="205">
        <v>18</v>
      </c>
      <c r="F88" s="205">
        <v>19</v>
      </c>
      <c r="G88" s="205">
        <v>44</v>
      </c>
      <c r="H88" s="205">
        <v>11</v>
      </c>
      <c r="I88" s="205">
        <v>1</v>
      </c>
      <c r="J88" s="205">
        <v>0</v>
      </c>
      <c r="K88" s="205">
        <v>0</v>
      </c>
      <c r="L88" s="205">
        <v>3</v>
      </c>
      <c r="M88" s="35"/>
      <c r="N88" s="35"/>
      <c r="O88" s="35"/>
    </row>
    <row r="89" spans="1:15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</sheetData>
  <mergeCells count="18">
    <mergeCell ref="B61:B66"/>
    <mergeCell ref="B70:C70"/>
    <mergeCell ref="B71:B76"/>
    <mergeCell ref="B77:B82"/>
    <mergeCell ref="B83:B88"/>
    <mergeCell ref="B49:B54"/>
    <mergeCell ref="B55:B60"/>
    <mergeCell ref="B1:L1"/>
    <mergeCell ref="B5:C5"/>
    <mergeCell ref="B6:B11"/>
    <mergeCell ref="B12:B17"/>
    <mergeCell ref="B18:B23"/>
    <mergeCell ref="B27:C27"/>
    <mergeCell ref="B28:B33"/>
    <mergeCell ref="B34:B39"/>
    <mergeCell ref="B40:B45"/>
    <mergeCell ref="B48:C48"/>
    <mergeCell ref="B3:P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3.28515625" style="3" customWidth="1"/>
    <col min="2" max="16384" width="11.42578125" style="3"/>
  </cols>
  <sheetData>
    <row r="1" spans="1:16" ht="69.95" customHeight="1" x14ac:dyDescent="0.25"/>
    <row r="3" spans="1:16" ht="15" customHeight="1" x14ac:dyDescent="0.25">
      <c r="B3" s="216" t="s">
        <v>238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x14ac:dyDescent="0.25">
      <c r="A4" s="26"/>
      <c r="B4" s="26"/>
      <c r="C4" s="26"/>
      <c r="D4" s="26"/>
      <c r="E4" s="26"/>
      <c r="F4" s="26"/>
      <c r="G4" s="26"/>
      <c r="H4" s="26"/>
    </row>
    <row r="5" spans="1:16" ht="48" customHeight="1" x14ac:dyDescent="0.25">
      <c r="A5" s="26"/>
      <c r="B5" s="252" t="s">
        <v>217</v>
      </c>
      <c r="C5" s="252"/>
      <c r="D5" s="141" t="s">
        <v>10</v>
      </c>
      <c r="E5" s="141" t="s">
        <v>17</v>
      </c>
      <c r="F5" s="141" t="s">
        <v>18</v>
      </c>
      <c r="G5" s="26"/>
      <c r="H5" s="26"/>
    </row>
    <row r="6" spans="1:16" ht="15" customHeight="1" x14ac:dyDescent="0.25">
      <c r="A6" s="26"/>
      <c r="B6" s="230" t="s">
        <v>0</v>
      </c>
      <c r="C6" s="188" t="s">
        <v>3</v>
      </c>
      <c r="D6" s="201">
        <v>6497.2925380000243</v>
      </c>
      <c r="E6" s="201">
        <v>4072.7178249999988</v>
      </c>
      <c r="F6" s="201">
        <v>2424.5747129999995</v>
      </c>
      <c r="G6" s="26"/>
      <c r="H6" s="26"/>
    </row>
    <row r="7" spans="1:16" ht="15" customHeight="1" x14ac:dyDescent="0.25">
      <c r="A7" s="26"/>
      <c r="B7" s="221"/>
      <c r="C7" s="188" t="s">
        <v>34</v>
      </c>
      <c r="D7" s="201">
        <v>834.31768799999918</v>
      </c>
      <c r="E7" s="201">
        <v>392.39721900000006</v>
      </c>
      <c r="F7" s="201">
        <v>441.92046900000008</v>
      </c>
      <c r="G7" s="26"/>
      <c r="H7" s="26"/>
    </row>
    <row r="8" spans="1:16" ht="15" customHeight="1" x14ac:dyDescent="0.25">
      <c r="A8" s="26"/>
      <c r="B8" s="221"/>
      <c r="C8" s="188" t="s">
        <v>31</v>
      </c>
      <c r="D8" s="201">
        <v>2119.8538030000195</v>
      </c>
      <c r="E8" s="201">
        <v>1024.3994569999993</v>
      </c>
      <c r="F8" s="201">
        <v>1095.4543459999993</v>
      </c>
      <c r="G8" s="26"/>
      <c r="H8" s="26"/>
    </row>
    <row r="9" spans="1:16" ht="15" customHeight="1" x14ac:dyDescent="0.25">
      <c r="A9" s="26"/>
      <c r="B9" s="221"/>
      <c r="C9" s="188" t="s">
        <v>41</v>
      </c>
      <c r="D9" s="201">
        <v>2153.8304510000062</v>
      </c>
      <c r="E9" s="201">
        <v>1302.1867299999999</v>
      </c>
      <c r="F9" s="201">
        <v>851.64372100000026</v>
      </c>
      <c r="G9" s="26"/>
      <c r="H9" s="26"/>
    </row>
    <row r="10" spans="1:16" ht="15" customHeight="1" x14ac:dyDescent="0.25">
      <c r="A10" s="26"/>
      <c r="B10" s="221"/>
      <c r="C10" s="188" t="s">
        <v>32</v>
      </c>
      <c r="D10" s="201">
        <v>1004.1180920000006</v>
      </c>
      <c r="E10" s="201">
        <v>792.60094600000014</v>
      </c>
      <c r="F10" s="201">
        <v>211.51714599999994</v>
      </c>
      <c r="G10" s="26"/>
      <c r="H10" s="26"/>
    </row>
    <row r="11" spans="1:16" ht="15" customHeight="1" x14ac:dyDescent="0.25">
      <c r="A11" s="26"/>
      <c r="B11" s="222"/>
      <c r="C11" s="188" t="s">
        <v>33</v>
      </c>
      <c r="D11" s="201">
        <v>1219.4901919999984</v>
      </c>
      <c r="E11" s="201">
        <v>953.53069199999982</v>
      </c>
      <c r="F11" s="201">
        <v>265.95949999999988</v>
      </c>
      <c r="G11" s="26"/>
      <c r="H11" s="26"/>
    </row>
    <row r="12" spans="1:16" ht="15" customHeight="1" x14ac:dyDescent="0.25">
      <c r="A12" s="26"/>
      <c r="B12" s="230" t="s">
        <v>1</v>
      </c>
      <c r="C12" s="188" t="s">
        <v>3</v>
      </c>
      <c r="D12" s="201">
        <v>3225.9603709999942</v>
      </c>
      <c r="E12" s="201">
        <v>2430.9672290000003</v>
      </c>
      <c r="F12" s="201">
        <v>794.99314200000026</v>
      </c>
      <c r="G12" s="26"/>
      <c r="H12" s="26"/>
    </row>
    <row r="13" spans="1:16" ht="15" customHeight="1" x14ac:dyDescent="0.25">
      <c r="A13" s="26"/>
      <c r="B13" s="221"/>
      <c r="C13" s="188" t="s">
        <v>34</v>
      </c>
      <c r="D13" s="201">
        <v>536.64232999999967</v>
      </c>
      <c r="E13" s="201">
        <v>328.82833600000004</v>
      </c>
      <c r="F13" s="201">
        <v>207.81399400000001</v>
      </c>
      <c r="G13" s="26"/>
      <c r="H13" s="26"/>
    </row>
    <row r="14" spans="1:16" ht="15" customHeight="1" x14ac:dyDescent="0.25">
      <c r="A14" s="26"/>
      <c r="B14" s="221"/>
      <c r="C14" s="188" t="s">
        <v>31</v>
      </c>
      <c r="D14" s="192">
        <v>1086.5274979999967</v>
      </c>
      <c r="E14" s="192">
        <v>682.05475799999977</v>
      </c>
      <c r="F14" s="192">
        <v>404.4727400000001</v>
      </c>
      <c r="G14" s="26"/>
      <c r="H14" s="26"/>
    </row>
    <row r="15" spans="1:16" ht="15" customHeight="1" x14ac:dyDescent="0.25">
      <c r="A15" s="26"/>
      <c r="B15" s="221"/>
      <c r="C15" s="188" t="s">
        <v>41</v>
      </c>
      <c r="D15" s="201">
        <v>859.07880099999772</v>
      </c>
      <c r="E15" s="201">
        <v>553.74515300000007</v>
      </c>
      <c r="F15" s="201">
        <v>305.33364800000015</v>
      </c>
      <c r="G15" s="26"/>
      <c r="H15" s="26"/>
    </row>
    <row r="16" spans="1:16" ht="15" customHeight="1" x14ac:dyDescent="0.25">
      <c r="A16" s="26"/>
      <c r="B16" s="221"/>
      <c r="C16" s="188" t="s">
        <v>32</v>
      </c>
      <c r="D16" s="201">
        <v>586.9879259999999</v>
      </c>
      <c r="E16" s="201">
        <v>534.01454600000022</v>
      </c>
      <c r="F16" s="201">
        <v>52.973379999999999</v>
      </c>
      <c r="G16" s="26"/>
      <c r="H16" s="26"/>
    </row>
    <row r="17" spans="1:8" ht="15" customHeight="1" x14ac:dyDescent="0.25">
      <c r="A17" s="26"/>
      <c r="B17" s="222"/>
      <c r="C17" s="188" t="s">
        <v>33</v>
      </c>
      <c r="D17" s="201">
        <v>693.36614599999984</v>
      </c>
      <c r="E17" s="201">
        <v>661.15277200000025</v>
      </c>
      <c r="F17" s="201"/>
      <c r="G17" s="26"/>
      <c r="H17" s="26"/>
    </row>
    <row r="18" spans="1:8" ht="15" customHeight="1" x14ac:dyDescent="0.25">
      <c r="A18" s="26"/>
      <c r="B18" s="252" t="s">
        <v>2</v>
      </c>
      <c r="C18" s="188" t="s">
        <v>3</v>
      </c>
      <c r="D18" s="201">
        <v>3271.3321670000059</v>
      </c>
      <c r="E18" s="201">
        <v>1583.1188019999995</v>
      </c>
      <c r="F18" s="201">
        <v>1688.2133649999994</v>
      </c>
      <c r="G18" s="26"/>
      <c r="H18" s="26"/>
    </row>
    <row r="19" spans="1:8" ht="15" customHeight="1" x14ac:dyDescent="0.25">
      <c r="A19" s="26"/>
      <c r="B19" s="252"/>
      <c r="C19" s="188" t="s">
        <v>34</v>
      </c>
      <c r="D19" s="201">
        <v>297.67535800000007</v>
      </c>
      <c r="E19" s="201"/>
      <c r="F19" s="201">
        <v>234.10647500000002</v>
      </c>
      <c r="G19" s="26"/>
      <c r="H19" s="26"/>
    </row>
    <row r="20" spans="1:8" ht="15" customHeight="1" x14ac:dyDescent="0.25">
      <c r="A20" s="26"/>
      <c r="B20" s="252"/>
      <c r="C20" s="188" t="s">
        <v>31</v>
      </c>
      <c r="D20" s="192">
        <v>1033.3263050000035</v>
      </c>
      <c r="E20" s="192">
        <v>342.34469899999993</v>
      </c>
      <c r="F20" s="192">
        <v>690.98160599999994</v>
      </c>
      <c r="G20" s="26"/>
      <c r="H20" s="26"/>
    </row>
    <row r="21" spans="1:8" ht="15" customHeight="1" x14ac:dyDescent="0.25">
      <c r="A21" s="26"/>
      <c r="B21" s="252"/>
      <c r="C21" s="188" t="s">
        <v>41</v>
      </c>
      <c r="D21" s="201">
        <v>1294.751650000002</v>
      </c>
      <c r="E21" s="201">
        <v>748.44157699999948</v>
      </c>
      <c r="F21" s="201">
        <v>546.31007299999976</v>
      </c>
      <c r="G21" s="26"/>
      <c r="H21" s="26"/>
    </row>
    <row r="22" spans="1:8" ht="15" customHeight="1" x14ac:dyDescent="0.25">
      <c r="A22" s="26"/>
      <c r="B22" s="252"/>
      <c r="C22" s="188" t="s">
        <v>32</v>
      </c>
      <c r="D22" s="201">
        <v>417.1301659999998</v>
      </c>
      <c r="E22" s="201">
        <v>258.58640000000003</v>
      </c>
      <c r="F22" s="201">
        <v>158.54376599999998</v>
      </c>
      <c r="G22" s="26"/>
      <c r="H22" s="26"/>
    </row>
    <row r="23" spans="1:8" ht="15" customHeight="1" x14ac:dyDescent="0.25">
      <c r="A23" s="26"/>
      <c r="B23" s="252"/>
      <c r="C23" s="188" t="s">
        <v>33</v>
      </c>
      <c r="D23" s="201">
        <v>526.12404600000104</v>
      </c>
      <c r="E23" s="192">
        <v>233.74612599999995</v>
      </c>
      <c r="F23" s="201">
        <v>292.37791999999973</v>
      </c>
      <c r="G23" s="26"/>
      <c r="H23" s="26"/>
    </row>
    <row r="24" spans="1:8" x14ac:dyDescent="0.25">
      <c r="A24" s="26"/>
      <c r="B24" s="26"/>
      <c r="C24" s="26"/>
      <c r="D24" s="26"/>
      <c r="E24" s="26"/>
      <c r="F24" s="26"/>
      <c r="G24" s="26"/>
      <c r="H24" s="26"/>
    </row>
    <row r="25" spans="1:8" x14ac:dyDescent="0.25">
      <c r="A25" s="26"/>
      <c r="B25" s="26"/>
      <c r="C25" s="26"/>
      <c r="D25" s="26"/>
      <c r="E25" s="26"/>
      <c r="F25" s="26"/>
      <c r="G25" s="26"/>
      <c r="H25" s="26"/>
    </row>
    <row r="26" spans="1:8" x14ac:dyDescent="0.25">
      <c r="A26" s="26"/>
      <c r="B26" s="26"/>
      <c r="C26" s="26"/>
      <c r="D26" s="26"/>
      <c r="E26" s="26"/>
      <c r="F26" s="26"/>
      <c r="G26" s="26"/>
      <c r="H26" s="26"/>
    </row>
    <row r="27" spans="1:8" ht="48.75" customHeight="1" x14ac:dyDescent="0.25">
      <c r="A27" s="26"/>
      <c r="B27" s="252" t="s">
        <v>52</v>
      </c>
      <c r="C27" s="252"/>
      <c r="D27" s="141" t="s">
        <v>10</v>
      </c>
      <c r="E27" s="141" t="s">
        <v>17</v>
      </c>
      <c r="F27" s="141" t="s">
        <v>18</v>
      </c>
      <c r="G27" s="26"/>
      <c r="H27" s="26"/>
    </row>
    <row r="28" spans="1:8" ht="15" customHeight="1" x14ac:dyDescent="0.25">
      <c r="A28" s="26"/>
      <c r="B28" s="230" t="s">
        <v>0</v>
      </c>
      <c r="C28" s="188" t="s">
        <v>3</v>
      </c>
      <c r="D28" s="202">
        <f>D6/$D6*100</f>
        <v>100</v>
      </c>
      <c r="E28" s="202">
        <f t="shared" ref="E28:F28" si="0">E6/$D6*100</f>
        <v>62.68330694947668</v>
      </c>
      <c r="F28" s="202">
        <f t="shared" si="0"/>
        <v>37.316693050522929</v>
      </c>
      <c r="G28" s="26"/>
      <c r="H28" s="26"/>
    </row>
    <row r="29" spans="1:8" ht="15" customHeight="1" x14ac:dyDescent="0.25">
      <c r="A29" s="26"/>
      <c r="B29" s="221"/>
      <c r="C29" s="188" t="s">
        <v>34</v>
      </c>
      <c r="D29" s="202">
        <f t="shared" ref="D29:F44" si="1">D7/$D7*100</f>
        <v>100</v>
      </c>
      <c r="E29" s="202">
        <f t="shared" si="1"/>
        <v>47.032110746763941</v>
      </c>
      <c r="F29" s="202">
        <f t="shared" si="1"/>
        <v>52.96788925323618</v>
      </c>
      <c r="G29" s="26"/>
      <c r="H29" s="26"/>
    </row>
    <row r="30" spans="1:8" ht="15" customHeight="1" x14ac:dyDescent="0.25">
      <c r="A30" s="26"/>
      <c r="B30" s="221"/>
      <c r="C30" s="188" t="s">
        <v>31</v>
      </c>
      <c r="D30" s="202">
        <f t="shared" si="1"/>
        <v>100</v>
      </c>
      <c r="E30" s="202">
        <f t="shared" si="1"/>
        <v>48.324061572088986</v>
      </c>
      <c r="F30" s="202">
        <f t="shared" si="1"/>
        <v>51.675938427910026</v>
      </c>
      <c r="G30" s="26"/>
      <c r="H30" s="26"/>
    </row>
    <row r="31" spans="1:8" ht="15" customHeight="1" x14ac:dyDescent="0.25">
      <c r="A31" s="26"/>
      <c r="B31" s="221"/>
      <c r="C31" s="188" t="s">
        <v>41</v>
      </c>
      <c r="D31" s="202">
        <f t="shared" si="1"/>
        <v>100</v>
      </c>
      <c r="E31" s="202">
        <f t="shared" si="1"/>
        <v>60.459110390764749</v>
      </c>
      <c r="F31" s="202">
        <f t="shared" si="1"/>
        <v>39.540889609234974</v>
      </c>
      <c r="G31" s="26"/>
      <c r="H31" s="26"/>
    </row>
    <row r="32" spans="1:8" ht="15" customHeight="1" x14ac:dyDescent="0.25">
      <c r="A32" s="26"/>
      <c r="B32" s="221"/>
      <c r="C32" s="188" t="s">
        <v>32</v>
      </c>
      <c r="D32" s="202">
        <f t="shared" si="1"/>
        <v>100</v>
      </c>
      <c r="E32" s="202">
        <f t="shared" si="1"/>
        <v>78.93503287260755</v>
      </c>
      <c r="F32" s="202">
        <f t="shared" si="1"/>
        <v>21.064967127392404</v>
      </c>
      <c r="G32" s="26"/>
      <c r="H32" s="26"/>
    </row>
    <row r="33" spans="1:8" ht="15" customHeight="1" x14ac:dyDescent="0.25">
      <c r="A33" s="26"/>
      <c r="B33" s="222"/>
      <c r="C33" s="188" t="s">
        <v>33</v>
      </c>
      <c r="D33" s="202">
        <f t="shared" si="1"/>
        <v>100</v>
      </c>
      <c r="E33" s="202">
        <f t="shared" si="1"/>
        <v>78.190927508501119</v>
      </c>
      <c r="F33" s="202">
        <f t="shared" si="1"/>
        <v>21.809072491498991</v>
      </c>
      <c r="G33" s="26"/>
      <c r="H33" s="26"/>
    </row>
    <row r="34" spans="1:8" ht="15" customHeight="1" x14ac:dyDescent="0.25">
      <c r="A34" s="26"/>
      <c r="B34" s="230" t="s">
        <v>1</v>
      </c>
      <c r="C34" s="188" t="s">
        <v>3</v>
      </c>
      <c r="D34" s="202">
        <f t="shared" si="1"/>
        <v>100</v>
      </c>
      <c r="E34" s="202">
        <f t="shared" si="1"/>
        <v>75.35638846817082</v>
      </c>
      <c r="F34" s="202">
        <f t="shared" si="1"/>
        <v>24.643611531829375</v>
      </c>
      <c r="G34" s="26"/>
      <c r="H34" s="26"/>
    </row>
    <row r="35" spans="1:8" ht="15" customHeight="1" x14ac:dyDescent="0.25">
      <c r="A35" s="26"/>
      <c r="B35" s="221"/>
      <c r="C35" s="188" t="s">
        <v>34</v>
      </c>
      <c r="D35" s="202">
        <f t="shared" si="1"/>
        <v>100</v>
      </c>
      <c r="E35" s="202">
        <f t="shared" si="1"/>
        <v>61.275139439708425</v>
      </c>
      <c r="F35" s="202">
        <f t="shared" si="1"/>
        <v>38.724860560291646</v>
      </c>
      <c r="G35" s="26"/>
      <c r="H35" s="26"/>
    </row>
    <row r="36" spans="1:8" ht="15" customHeight="1" x14ac:dyDescent="0.25">
      <c r="A36" s="26"/>
      <c r="B36" s="221"/>
      <c r="C36" s="188" t="s">
        <v>31</v>
      </c>
      <c r="D36" s="202">
        <f t="shared" si="1"/>
        <v>100</v>
      </c>
      <c r="E36" s="202">
        <f t="shared" si="1"/>
        <v>62.773814676156668</v>
      </c>
      <c r="F36" s="202">
        <f t="shared" si="1"/>
        <v>37.226185323843623</v>
      </c>
      <c r="G36" s="26"/>
      <c r="H36" s="26"/>
    </row>
    <row r="37" spans="1:8" ht="15" customHeight="1" x14ac:dyDescent="0.25">
      <c r="A37" s="26"/>
      <c r="B37" s="221"/>
      <c r="C37" s="188" t="s">
        <v>41</v>
      </c>
      <c r="D37" s="202">
        <f t="shared" si="1"/>
        <v>100</v>
      </c>
      <c r="E37" s="202">
        <f t="shared" si="1"/>
        <v>64.458016232669394</v>
      </c>
      <c r="F37" s="202">
        <f t="shared" si="1"/>
        <v>35.541983767330905</v>
      </c>
      <c r="G37" s="26"/>
      <c r="H37" s="26"/>
    </row>
    <row r="38" spans="1:8" ht="15" customHeight="1" x14ac:dyDescent="0.25">
      <c r="A38" s="26"/>
      <c r="B38" s="221"/>
      <c r="C38" s="188" t="s">
        <v>32</v>
      </c>
      <c r="D38" s="202">
        <f t="shared" si="1"/>
        <v>100</v>
      </c>
      <c r="E38" s="202">
        <f t="shared" si="1"/>
        <v>90.975388478433601</v>
      </c>
      <c r="F38" s="202">
        <f t="shared" si="1"/>
        <v>9.0246115215664595</v>
      </c>
      <c r="G38" s="26"/>
      <c r="H38" s="26"/>
    </row>
    <row r="39" spans="1:8" ht="15" customHeight="1" x14ac:dyDescent="0.25">
      <c r="A39" s="26"/>
      <c r="B39" s="222"/>
      <c r="C39" s="188" t="s">
        <v>33</v>
      </c>
      <c r="D39" s="202">
        <f t="shared" si="1"/>
        <v>100</v>
      </c>
      <c r="E39" s="202">
        <f t="shared" si="1"/>
        <v>95.354060162031672</v>
      </c>
      <c r="F39" s="202"/>
      <c r="G39" s="26"/>
      <c r="H39" s="26"/>
    </row>
    <row r="40" spans="1:8" ht="15" customHeight="1" x14ac:dyDescent="0.25">
      <c r="A40" s="26"/>
      <c r="B40" s="252" t="s">
        <v>2</v>
      </c>
      <c r="C40" s="188" t="s">
        <v>3</v>
      </c>
      <c r="D40" s="202">
        <f t="shared" si="1"/>
        <v>100</v>
      </c>
      <c r="E40" s="202">
        <f t="shared" si="1"/>
        <v>48.393703885222017</v>
      </c>
      <c r="F40" s="202">
        <f t="shared" si="1"/>
        <v>51.60629611477777</v>
      </c>
      <c r="G40" s="26"/>
      <c r="H40" s="26"/>
    </row>
    <row r="41" spans="1:8" ht="15" customHeight="1" x14ac:dyDescent="0.25">
      <c r="A41" s="26"/>
      <c r="B41" s="252"/>
      <c r="C41" s="188" t="s">
        <v>34</v>
      </c>
      <c r="D41" s="202">
        <f t="shared" si="1"/>
        <v>100</v>
      </c>
      <c r="E41" s="202"/>
      <c r="F41" s="202">
        <f t="shared" si="1"/>
        <v>78.644895759225037</v>
      </c>
      <c r="G41" s="26"/>
      <c r="H41" s="26"/>
    </row>
    <row r="42" spans="1:8" ht="15" customHeight="1" x14ac:dyDescent="0.25">
      <c r="A42" s="26"/>
      <c r="B42" s="252"/>
      <c r="C42" s="188" t="s">
        <v>31</v>
      </c>
      <c r="D42" s="202">
        <f t="shared" si="1"/>
        <v>100</v>
      </c>
      <c r="E42" s="202">
        <f t="shared" si="1"/>
        <v>33.130357501157278</v>
      </c>
      <c r="F42" s="202">
        <f t="shared" si="1"/>
        <v>66.869642498842381</v>
      </c>
      <c r="G42" s="26"/>
      <c r="H42" s="26"/>
    </row>
    <row r="43" spans="1:8" ht="15" customHeight="1" x14ac:dyDescent="0.25">
      <c r="A43" s="26"/>
      <c r="B43" s="252"/>
      <c r="C43" s="188" t="s">
        <v>41</v>
      </c>
      <c r="D43" s="202">
        <f t="shared" si="1"/>
        <v>100</v>
      </c>
      <c r="E43" s="202">
        <f t="shared" si="1"/>
        <v>57.805802139738404</v>
      </c>
      <c r="F43" s="202">
        <f t="shared" si="1"/>
        <v>42.194197860261376</v>
      </c>
      <c r="G43" s="26"/>
      <c r="H43" s="26"/>
    </row>
    <row r="44" spans="1:8" ht="15" customHeight="1" x14ac:dyDescent="0.25">
      <c r="A44" s="26"/>
      <c r="B44" s="252"/>
      <c r="C44" s="188" t="s">
        <v>32</v>
      </c>
      <c r="D44" s="202">
        <f t="shared" si="1"/>
        <v>100</v>
      </c>
      <c r="E44" s="202">
        <f t="shared" si="1"/>
        <v>61.99177644706716</v>
      </c>
      <c r="F44" s="202">
        <f t="shared" si="1"/>
        <v>38.008223552932883</v>
      </c>
      <c r="G44" s="26"/>
      <c r="H44" s="26"/>
    </row>
    <row r="45" spans="1:8" ht="15" customHeight="1" x14ac:dyDescent="0.25">
      <c r="A45" s="26"/>
      <c r="B45" s="252"/>
      <c r="C45" s="188" t="s">
        <v>33</v>
      </c>
      <c r="D45" s="202">
        <f t="shared" ref="D45:F45" si="2">D23/$D23*100</f>
        <v>100</v>
      </c>
      <c r="E45" s="202">
        <f t="shared" si="2"/>
        <v>44.427949601832012</v>
      </c>
      <c r="F45" s="202">
        <f t="shared" si="2"/>
        <v>55.572050398167725</v>
      </c>
      <c r="G45" s="26"/>
      <c r="H45" s="26"/>
    </row>
    <row r="46" spans="1:8" x14ac:dyDescent="0.25">
      <c r="A46" s="26"/>
      <c r="B46" s="26"/>
      <c r="C46" s="26"/>
      <c r="D46" s="26"/>
      <c r="E46" s="26"/>
      <c r="F46" s="26"/>
      <c r="G46" s="26"/>
      <c r="H46" s="26"/>
    </row>
    <row r="47" spans="1:8" x14ac:dyDescent="0.25">
      <c r="A47" s="26"/>
      <c r="B47" s="26"/>
      <c r="C47" s="26"/>
      <c r="D47" s="26"/>
      <c r="E47" s="26"/>
      <c r="F47" s="26"/>
      <c r="G47" s="26"/>
      <c r="H47" s="26"/>
    </row>
    <row r="48" spans="1:8" x14ac:dyDescent="0.25">
      <c r="A48" s="26"/>
      <c r="B48" s="26"/>
      <c r="C48" s="26"/>
      <c r="D48" s="26"/>
      <c r="E48" s="26"/>
      <c r="F48" s="26"/>
      <c r="G48" s="26"/>
      <c r="H48" s="26"/>
    </row>
    <row r="49" spans="1:8" ht="48" customHeight="1" x14ac:dyDescent="0.25">
      <c r="A49" s="26"/>
      <c r="B49" s="252" t="s">
        <v>53</v>
      </c>
      <c r="C49" s="252"/>
      <c r="D49" s="141" t="s">
        <v>10</v>
      </c>
      <c r="E49" s="141" t="s">
        <v>17</v>
      </c>
      <c r="F49" s="141" t="s">
        <v>18</v>
      </c>
      <c r="G49" s="26"/>
      <c r="H49" s="26"/>
    </row>
    <row r="50" spans="1:8" ht="15" customHeight="1" x14ac:dyDescent="0.25">
      <c r="A50" s="26"/>
      <c r="B50" s="230" t="s">
        <v>0</v>
      </c>
      <c r="C50" s="188" t="s">
        <v>3</v>
      </c>
      <c r="D50" s="202">
        <f t="shared" ref="D50:F55" si="3">D6/D$6*100</f>
        <v>100</v>
      </c>
      <c r="E50" s="202">
        <f t="shared" si="3"/>
        <v>100</v>
      </c>
      <c r="F50" s="202">
        <f t="shared" si="3"/>
        <v>100</v>
      </c>
      <c r="G50" s="26"/>
      <c r="H50" s="26"/>
    </row>
    <row r="51" spans="1:8" ht="15" customHeight="1" x14ac:dyDescent="0.25">
      <c r="A51" s="26"/>
      <c r="B51" s="221"/>
      <c r="C51" s="188" t="s">
        <v>34</v>
      </c>
      <c r="D51" s="202">
        <f t="shared" si="3"/>
        <v>12.841005436039922</v>
      </c>
      <c r="E51" s="202">
        <f t="shared" si="3"/>
        <v>9.6347754954027565</v>
      </c>
      <c r="F51" s="202">
        <f t="shared" si="3"/>
        <v>18.22672102577522</v>
      </c>
      <c r="G51" s="26"/>
      <c r="H51" s="26"/>
    </row>
    <row r="52" spans="1:8" ht="15" customHeight="1" x14ac:dyDescent="0.25">
      <c r="A52" s="26"/>
      <c r="B52" s="221"/>
      <c r="C52" s="188" t="s">
        <v>31</v>
      </c>
      <c r="D52" s="202">
        <f t="shared" si="3"/>
        <v>32.626725526084229</v>
      </c>
      <c r="E52" s="202">
        <f t="shared" si="3"/>
        <v>25.152723586982106</v>
      </c>
      <c r="F52" s="202">
        <f t="shared" si="3"/>
        <v>45.18129881197023</v>
      </c>
      <c r="G52" s="26"/>
      <c r="H52" s="26"/>
    </row>
    <row r="53" spans="1:8" ht="15" customHeight="1" x14ac:dyDescent="0.25">
      <c r="A53" s="26"/>
      <c r="B53" s="221"/>
      <c r="C53" s="188" t="s">
        <v>41</v>
      </c>
      <c r="D53" s="202">
        <f t="shared" si="3"/>
        <v>33.14966100730615</v>
      </c>
      <c r="E53" s="202">
        <f t="shared" si="3"/>
        <v>31.973409058851267</v>
      </c>
      <c r="F53" s="202">
        <f t="shared" si="3"/>
        <v>35.125488871664253</v>
      </c>
      <c r="G53" s="26"/>
      <c r="H53" s="26"/>
    </row>
    <row r="54" spans="1:8" ht="15" customHeight="1" x14ac:dyDescent="0.25">
      <c r="A54" s="26"/>
      <c r="B54" s="221"/>
      <c r="C54" s="188" t="s">
        <v>32</v>
      </c>
      <c r="D54" s="202">
        <f t="shared" si="3"/>
        <v>15.45440791110023</v>
      </c>
      <c r="E54" s="202">
        <f t="shared" si="3"/>
        <v>19.461229087237349</v>
      </c>
      <c r="F54" s="202">
        <f t="shared" si="3"/>
        <v>8.7238864971202883</v>
      </c>
      <c r="G54" s="26"/>
      <c r="H54" s="26"/>
    </row>
    <row r="55" spans="1:8" ht="15" customHeight="1" x14ac:dyDescent="0.25">
      <c r="A55" s="26"/>
      <c r="B55" s="222"/>
      <c r="C55" s="188" t="s">
        <v>33</v>
      </c>
      <c r="D55" s="202">
        <f t="shared" si="3"/>
        <v>18.769205555509402</v>
      </c>
      <c r="E55" s="202">
        <f t="shared" si="3"/>
        <v>23.412638266929285</v>
      </c>
      <c r="F55" s="202">
        <f t="shared" si="3"/>
        <v>10.969325819245229</v>
      </c>
      <c r="G55" s="26"/>
      <c r="H55" s="26"/>
    </row>
    <row r="56" spans="1:8" ht="15" customHeight="1" x14ac:dyDescent="0.25">
      <c r="A56" s="26"/>
      <c r="B56" s="230" t="s">
        <v>1</v>
      </c>
      <c r="C56" s="188" t="s">
        <v>3</v>
      </c>
      <c r="D56" s="202">
        <f>D12/D$12*100</f>
        <v>100</v>
      </c>
      <c r="E56" s="202">
        <f t="shared" ref="E56:F56" si="4">E12/E$12*100</f>
        <v>100</v>
      </c>
      <c r="F56" s="202">
        <f t="shared" si="4"/>
        <v>100</v>
      </c>
      <c r="G56" s="26"/>
      <c r="H56" s="26"/>
    </row>
    <row r="57" spans="1:8" ht="15" customHeight="1" x14ac:dyDescent="0.25">
      <c r="A57" s="26"/>
      <c r="B57" s="221"/>
      <c r="C57" s="188" t="s">
        <v>34</v>
      </c>
      <c r="D57" s="202">
        <f t="shared" ref="D57:F61" si="5">D13/D$12*100</f>
        <v>16.635118485155147</v>
      </c>
      <c r="E57" s="202">
        <f t="shared" si="5"/>
        <v>13.526646187462859</v>
      </c>
      <c r="F57" s="202">
        <f t="shared" si="5"/>
        <v>26.140350528960909</v>
      </c>
      <c r="G57" s="26"/>
      <c r="H57" s="26"/>
    </row>
    <row r="58" spans="1:8" ht="15" customHeight="1" x14ac:dyDescent="0.25">
      <c r="A58" s="26"/>
      <c r="B58" s="221"/>
      <c r="C58" s="188" t="s">
        <v>31</v>
      </c>
      <c r="D58" s="202">
        <f t="shared" si="5"/>
        <v>33.680745360898257</v>
      </c>
      <c r="E58" s="202">
        <f t="shared" si="5"/>
        <v>28.056929351555638</v>
      </c>
      <c r="F58" s="202">
        <f t="shared" si="5"/>
        <v>50.877513104383475</v>
      </c>
      <c r="G58" s="26"/>
      <c r="H58" s="26"/>
    </row>
    <row r="59" spans="1:8" ht="15" customHeight="1" x14ac:dyDescent="0.25">
      <c r="A59" s="26"/>
      <c r="B59" s="221"/>
      <c r="C59" s="188" t="s">
        <v>41</v>
      </c>
      <c r="D59" s="202">
        <f t="shared" si="5"/>
        <v>26.630172172068484</v>
      </c>
      <c r="E59" s="202">
        <f t="shared" si="5"/>
        <v>22.778799582081902</v>
      </c>
      <c r="F59" s="202">
        <f t="shared" si="5"/>
        <v>38.407079491510892</v>
      </c>
      <c r="G59" s="26"/>
      <c r="H59" s="26"/>
    </row>
    <row r="60" spans="1:8" ht="15" customHeight="1" x14ac:dyDescent="0.25">
      <c r="A60" s="26"/>
      <c r="B60" s="221"/>
      <c r="C60" s="188" t="s">
        <v>32</v>
      </c>
      <c r="D60" s="202">
        <f t="shared" si="5"/>
        <v>18.195757495249186</v>
      </c>
      <c r="E60" s="202">
        <f t="shared" si="5"/>
        <v>21.967163507163846</v>
      </c>
      <c r="F60" s="202">
        <f t="shared" si="5"/>
        <v>6.6633757200385988</v>
      </c>
      <c r="G60" s="26"/>
      <c r="H60" s="26"/>
    </row>
    <row r="61" spans="1:8" ht="15" customHeight="1" x14ac:dyDescent="0.25">
      <c r="A61" s="26"/>
      <c r="B61" s="222"/>
      <c r="C61" s="188" t="s">
        <v>33</v>
      </c>
      <c r="D61" s="202">
        <f t="shared" si="5"/>
        <v>21.493324971784073</v>
      </c>
      <c r="E61" s="202">
        <f t="shared" si="5"/>
        <v>27.197107559198621</v>
      </c>
      <c r="F61" s="202"/>
      <c r="G61" s="26"/>
      <c r="H61" s="26"/>
    </row>
    <row r="62" spans="1:8" ht="15" customHeight="1" x14ac:dyDescent="0.25">
      <c r="A62" s="26"/>
      <c r="B62" s="252" t="s">
        <v>2</v>
      </c>
      <c r="C62" s="188" t="s">
        <v>3</v>
      </c>
      <c r="D62" s="202">
        <f>D18/D$18*100</f>
        <v>100</v>
      </c>
      <c r="E62" s="202">
        <f t="shared" ref="E62:F63" si="6">E18/E$18*100</f>
        <v>100</v>
      </c>
      <c r="F62" s="202">
        <f t="shared" si="6"/>
        <v>100</v>
      </c>
      <c r="G62" s="26"/>
      <c r="H62" s="26"/>
    </row>
    <row r="63" spans="1:8" ht="15" customHeight="1" x14ac:dyDescent="0.25">
      <c r="A63" s="26"/>
      <c r="B63" s="252"/>
      <c r="C63" s="188" t="s">
        <v>34</v>
      </c>
      <c r="D63" s="202">
        <f t="shared" ref="D63:F67" si="7">D19/D$18*100</f>
        <v>9.0995149010803438</v>
      </c>
      <c r="E63" s="202"/>
      <c r="F63" s="202">
        <f t="shared" si="6"/>
        <v>13.867114184349566</v>
      </c>
      <c r="G63" s="26"/>
      <c r="H63" s="26"/>
    </row>
    <row r="64" spans="1:8" ht="15" customHeight="1" x14ac:dyDescent="0.25">
      <c r="A64" s="26"/>
      <c r="B64" s="252"/>
      <c r="C64" s="188" t="s">
        <v>31</v>
      </c>
      <c r="D64" s="202">
        <f t="shared" si="7"/>
        <v>31.587324436931802</v>
      </c>
      <c r="E64" s="202">
        <f t="shared" si="7"/>
        <v>21.624700468941814</v>
      </c>
      <c r="F64" s="202">
        <f t="shared" si="7"/>
        <v>40.929755700636825</v>
      </c>
      <c r="G64" s="26"/>
      <c r="H64" s="26"/>
    </row>
    <row r="65" spans="1:8" ht="15" customHeight="1" x14ac:dyDescent="0.25">
      <c r="A65" s="26"/>
      <c r="B65" s="252"/>
      <c r="C65" s="188" t="s">
        <v>41</v>
      </c>
      <c r="D65" s="202">
        <f t="shared" si="7"/>
        <v>39.578727683510095</v>
      </c>
      <c r="E65" s="202">
        <f t="shared" si="7"/>
        <v>47.276399980498731</v>
      </c>
      <c r="F65" s="202">
        <f t="shared" si="7"/>
        <v>32.360250447371619</v>
      </c>
      <c r="G65" s="26"/>
      <c r="H65" s="26"/>
    </row>
    <row r="66" spans="1:8" ht="15" customHeight="1" x14ac:dyDescent="0.25">
      <c r="A66" s="26"/>
      <c r="B66" s="252"/>
      <c r="C66" s="188" t="s">
        <v>32</v>
      </c>
      <c r="D66" s="202">
        <f t="shared" si="7"/>
        <v>12.751079520687483</v>
      </c>
      <c r="E66" s="202">
        <f t="shared" si="7"/>
        <v>16.333985780051403</v>
      </c>
      <c r="F66" s="202">
        <f t="shared" si="7"/>
        <v>9.3912161393177964</v>
      </c>
      <c r="G66" s="26"/>
      <c r="H66" s="26"/>
    </row>
    <row r="67" spans="1:8" ht="15" customHeight="1" x14ac:dyDescent="0.25">
      <c r="A67" s="26"/>
      <c r="B67" s="252"/>
      <c r="C67" s="188" t="s">
        <v>33</v>
      </c>
      <c r="D67" s="202">
        <f t="shared" si="7"/>
        <v>16.082868358870638</v>
      </c>
      <c r="E67" s="202">
        <f t="shared" si="7"/>
        <v>14.764913770508048</v>
      </c>
      <c r="F67" s="202">
        <f t="shared" si="7"/>
        <v>17.318777712673768</v>
      </c>
      <c r="G67" s="26"/>
      <c r="H67" s="26"/>
    </row>
    <row r="68" spans="1:8" x14ac:dyDescent="0.25">
      <c r="A68" s="26"/>
      <c r="B68" s="26"/>
      <c r="C68" s="26"/>
      <c r="D68" s="26"/>
      <c r="E68" s="26"/>
      <c r="F68" s="26"/>
      <c r="G68" s="26"/>
      <c r="H68" s="26"/>
    </row>
    <row r="69" spans="1:8" x14ac:dyDescent="0.25">
      <c r="A69" s="26"/>
      <c r="B69" s="26"/>
      <c r="C69" s="26"/>
      <c r="D69" s="26"/>
      <c r="E69" s="26"/>
      <c r="F69" s="26"/>
      <c r="G69" s="26"/>
      <c r="H69" s="26"/>
    </row>
    <row r="70" spans="1:8" x14ac:dyDescent="0.25">
      <c r="A70" s="26"/>
      <c r="B70" s="26"/>
      <c r="C70" s="26"/>
      <c r="D70" s="26"/>
      <c r="E70" s="26"/>
      <c r="F70" s="26"/>
      <c r="G70" s="26"/>
      <c r="H70" s="26"/>
    </row>
    <row r="71" spans="1:8" ht="48" customHeight="1" x14ac:dyDescent="0.25">
      <c r="A71" s="26"/>
      <c r="B71" s="252" t="s">
        <v>75</v>
      </c>
      <c r="C71" s="252"/>
      <c r="D71" s="141" t="s">
        <v>10</v>
      </c>
      <c r="E71" s="141" t="s">
        <v>17</v>
      </c>
      <c r="F71" s="141" t="s">
        <v>17</v>
      </c>
      <c r="G71" s="26"/>
      <c r="H71" s="26"/>
    </row>
    <row r="72" spans="1:8" ht="15" customHeight="1" x14ac:dyDescent="0.25">
      <c r="A72" s="26"/>
      <c r="B72" s="230" t="s">
        <v>0</v>
      </c>
      <c r="C72" s="188" t="s">
        <v>3</v>
      </c>
      <c r="D72" s="201">
        <v>733</v>
      </c>
      <c r="E72" s="201">
        <v>490</v>
      </c>
      <c r="F72" s="201">
        <v>243</v>
      </c>
      <c r="G72" s="26"/>
      <c r="H72" s="26"/>
    </row>
    <row r="73" spans="1:8" ht="15" customHeight="1" x14ac:dyDescent="0.25">
      <c r="A73" s="26"/>
      <c r="B73" s="221"/>
      <c r="C73" s="188" t="s">
        <v>34</v>
      </c>
      <c r="D73" s="201">
        <v>40</v>
      </c>
      <c r="E73" s="201">
        <v>19</v>
      </c>
      <c r="F73" s="201">
        <v>21</v>
      </c>
      <c r="G73" s="26"/>
      <c r="H73" s="26"/>
    </row>
    <row r="74" spans="1:8" ht="15" customHeight="1" x14ac:dyDescent="0.25">
      <c r="A74" s="26"/>
      <c r="B74" s="221"/>
      <c r="C74" s="188" t="s">
        <v>31</v>
      </c>
      <c r="D74" s="201">
        <v>137</v>
      </c>
      <c r="E74" s="201">
        <v>65</v>
      </c>
      <c r="F74" s="201">
        <v>72</v>
      </c>
      <c r="G74" s="26"/>
      <c r="H74" s="26"/>
    </row>
    <row r="75" spans="1:8" ht="15" customHeight="1" x14ac:dyDescent="0.25">
      <c r="A75" s="26"/>
      <c r="B75" s="221"/>
      <c r="C75" s="188" t="s">
        <v>41</v>
      </c>
      <c r="D75" s="201">
        <v>159</v>
      </c>
      <c r="E75" s="201">
        <v>89</v>
      </c>
      <c r="F75" s="201">
        <v>70</v>
      </c>
      <c r="G75" s="26"/>
      <c r="H75" s="26"/>
    </row>
    <row r="76" spans="1:8" ht="15" customHeight="1" x14ac:dyDescent="0.25">
      <c r="A76" s="26"/>
      <c r="B76" s="221"/>
      <c r="C76" s="188" t="s">
        <v>32</v>
      </c>
      <c r="D76" s="201">
        <v>198</v>
      </c>
      <c r="E76" s="201">
        <v>156</v>
      </c>
      <c r="F76" s="201">
        <v>42</v>
      </c>
      <c r="G76" s="26"/>
      <c r="H76" s="26"/>
    </row>
    <row r="77" spans="1:8" ht="15" customHeight="1" x14ac:dyDescent="0.25">
      <c r="A77" s="26"/>
      <c r="B77" s="222"/>
      <c r="C77" s="188" t="s">
        <v>33</v>
      </c>
      <c r="D77" s="201">
        <v>199</v>
      </c>
      <c r="E77" s="201">
        <v>161</v>
      </c>
      <c r="F77" s="201">
        <v>38</v>
      </c>
      <c r="G77" s="26"/>
      <c r="H77" s="26"/>
    </row>
    <row r="78" spans="1:8" ht="15" customHeight="1" x14ac:dyDescent="0.25">
      <c r="A78" s="26"/>
      <c r="B78" s="230" t="s">
        <v>1</v>
      </c>
      <c r="C78" s="188" t="s">
        <v>3</v>
      </c>
      <c r="D78" s="201">
        <v>365</v>
      </c>
      <c r="E78" s="201">
        <v>294</v>
      </c>
      <c r="F78" s="201">
        <v>71</v>
      </c>
      <c r="G78" s="26"/>
      <c r="H78" s="26"/>
    </row>
    <row r="79" spans="1:8" ht="15" customHeight="1" x14ac:dyDescent="0.25">
      <c r="A79" s="26"/>
      <c r="B79" s="221"/>
      <c r="C79" s="188" t="s">
        <v>34</v>
      </c>
      <c r="D79" s="201">
        <v>26</v>
      </c>
      <c r="E79" s="201">
        <v>16</v>
      </c>
      <c r="F79" s="201">
        <v>10</v>
      </c>
      <c r="G79" s="26"/>
      <c r="H79" s="26"/>
    </row>
    <row r="80" spans="1:8" ht="15" customHeight="1" x14ac:dyDescent="0.25">
      <c r="A80" s="26"/>
      <c r="B80" s="221"/>
      <c r="C80" s="188" t="s">
        <v>31</v>
      </c>
      <c r="D80" s="192">
        <v>69</v>
      </c>
      <c r="E80" s="192">
        <v>43</v>
      </c>
      <c r="F80" s="192">
        <v>26</v>
      </c>
      <c r="G80" s="26"/>
      <c r="H80" s="26"/>
    </row>
    <row r="81" spans="1:8" ht="15" customHeight="1" x14ac:dyDescent="0.25">
      <c r="A81" s="26"/>
      <c r="B81" s="221"/>
      <c r="C81" s="188" t="s">
        <v>41</v>
      </c>
      <c r="D81" s="201">
        <v>56</v>
      </c>
      <c r="E81" s="201">
        <v>37</v>
      </c>
      <c r="F81" s="201">
        <v>19</v>
      </c>
      <c r="G81" s="26"/>
      <c r="H81" s="26"/>
    </row>
    <row r="82" spans="1:8" ht="15" customHeight="1" x14ac:dyDescent="0.25">
      <c r="A82" s="26"/>
      <c r="B82" s="221"/>
      <c r="C82" s="188" t="s">
        <v>32</v>
      </c>
      <c r="D82" s="201">
        <v>111</v>
      </c>
      <c r="E82" s="201">
        <v>100</v>
      </c>
      <c r="F82" s="201">
        <v>11</v>
      </c>
      <c r="G82" s="26"/>
      <c r="H82" s="26"/>
    </row>
    <row r="83" spans="1:8" ht="15" customHeight="1" x14ac:dyDescent="0.25">
      <c r="A83" s="26"/>
      <c r="B83" s="222"/>
      <c r="C83" s="188" t="s">
        <v>33</v>
      </c>
      <c r="D83" s="201">
        <v>103</v>
      </c>
      <c r="E83" s="201">
        <v>98</v>
      </c>
      <c r="F83" s="201">
        <v>5</v>
      </c>
      <c r="G83" s="26"/>
      <c r="H83" s="26"/>
    </row>
    <row r="84" spans="1:8" ht="15" customHeight="1" x14ac:dyDescent="0.25">
      <c r="A84" s="26"/>
      <c r="B84" s="252" t="s">
        <v>2</v>
      </c>
      <c r="C84" s="188" t="s">
        <v>3</v>
      </c>
      <c r="D84" s="201">
        <v>368</v>
      </c>
      <c r="E84" s="201">
        <v>196</v>
      </c>
      <c r="F84" s="201">
        <v>172</v>
      </c>
      <c r="G84" s="26"/>
      <c r="H84" s="26"/>
    </row>
    <row r="85" spans="1:8" ht="15" customHeight="1" x14ac:dyDescent="0.25">
      <c r="A85" s="26"/>
      <c r="B85" s="252"/>
      <c r="C85" s="188" t="s">
        <v>34</v>
      </c>
      <c r="D85" s="201">
        <v>14</v>
      </c>
      <c r="E85" s="201">
        <v>3</v>
      </c>
      <c r="F85" s="201">
        <v>11</v>
      </c>
      <c r="G85" s="26"/>
      <c r="H85" s="26"/>
    </row>
    <row r="86" spans="1:8" ht="15" customHeight="1" x14ac:dyDescent="0.25">
      <c r="A86" s="26"/>
      <c r="B86" s="252"/>
      <c r="C86" s="188" t="s">
        <v>31</v>
      </c>
      <c r="D86" s="192">
        <v>68</v>
      </c>
      <c r="E86" s="192">
        <v>22</v>
      </c>
      <c r="F86" s="192">
        <v>46</v>
      </c>
      <c r="G86" s="26"/>
      <c r="H86" s="26"/>
    </row>
    <row r="87" spans="1:8" ht="15" customHeight="1" x14ac:dyDescent="0.25">
      <c r="A87" s="26"/>
      <c r="B87" s="252"/>
      <c r="C87" s="188" t="s">
        <v>41</v>
      </c>
      <c r="D87" s="201">
        <v>103</v>
      </c>
      <c r="E87" s="201">
        <v>52</v>
      </c>
      <c r="F87" s="201">
        <v>51</v>
      </c>
      <c r="G87" s="26"/>
      <c r="H87" s="26"/>
    </row>
    <row r="88" spans="1:8" ht="15" customHeight="1" x14ac:dyDescent="0.25">
      <c r="A88" s="26"/>
      <c r="B88" s="252"/>
      <c r="C88" s="188" t="s">
        <v>32</v>
      </c>
      <c r="D88" s="201">
        <v>87</v>
      </c>
      <c r="E88" s="201">
        <v>56</v>
      </c>
      <c r="F88" s="201">
        <v>31</v>
      </c>
      <c r="G88" s="26"/>
      <c r="H88" s="26"/>
    </row>
    <row r="89" spans="1:8" ht="15" customHeight="1" x14ac:dyDescent="0.25">
      <c r="A89" s="26"/>
      <c r="B89" s="252"/>
      <c r="C89" s="188" t="s">
        <v>33</v>
      </c>
      <c r="D89" s="201">
        <v>96</v>
      </c>
      <c r="E89" s="201">
        <v>63</v>
      </c>
      <c r="F89" s="192">
        <v>33</v>
      </c>
      <c r="G89" s="26"/>
      <c r="H89" s="26"/>
    </row>
  </sheetData>
  <mergeCells count="17">
    <mergeCell ref="B3:P3"/>
    <mergeCell ref="B34:B39"/>
    <mergeCell ref="B40:B45"/>
    <mergeCell ref="B49:C49"/>
    <mergeCell ref="B50:B55"/>
    <mergeCell ref="B5:C5"/>
    <mergeCell ref="B6:B11"/>
    <mergeCell ref="B12:B17"/>
    <mergeCell ref="B18:B23"/>
    <mergeCell ref="B27:C27"/>
    <mergeCell ref="B28:B33"/>
    <mergeCell ref="B71:C71"/>
    <mergeCell ref="B72:B77"/>
    <mergeCell ref="B78:B83"/>
    <mergeCell ref="B84:B89"/>
    <mergeCell ref="B56:B61"/>
    <mergeCell ref="B62:B67"/>
  </mergeCells>
  <conditionalFormatting sqref="D72:F89">
    <cfRule type="cellIs" dxfId="18" priority="1" operator="lessThan">
      <formula>10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53"/>
  <sheetViews>
    <sheetView workbookViewId="0">
      <pane ySplit="5" topLeftCell="A6" activePane="bottomLeft" state="frozen"/>
      <selection activeCell="G119" sqref="G119"/>
      <selection pane="bottomLeft" activeCell="A6" sqref="A6"/>
    </sheetView>
  </sheetViews>
  <sheetFormatPr baseColWidth="10" defaultRowHeight="14.25" x14ac:dyDescent="0.2"/>
  <cols>
    <col min="1" max="1" width="3.5703125" style="159" customWidth="1"/>
    <col min="2" max="2" width="18.28515625" style="159" customWidth="1"/>
    <col min="3" max="3" width="17.140625" style="159" bestFit="1" customWidth="1"/>
    <col min="4" max="7" width="12.85546875" style="159" customWidth="1"/>
    <col min="8" max="8" width="15.28515625" style="159" customWidth="1"/>
    <col min="9" max="9" width="12.85546875" style="159" customWidth="1"/>
    <col min="10" max="16384" width="11.42578125" style="159"/>
  </cols>
  <sheetData>
    <row r="1" spans="2:20" ht="69.95" customHeight="1" x14ac:dyDescent="0.2"/>
    <row r="2" spans="2:20" ht="18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20" ht="15" customHeight="1" x14ac:dyDescent="0.25">
      <c r="B3" s="216" t="s">
        <v>172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2"/>
      <c r="R3" s="35"/>
      <c r="S3" s="35"/>
      <c r="T3" s="35"/>
    </row>
    <row r="4" spans="2:20" ht="15" customHeight="1" x14ac:dyDescent="0.2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2:20" ht="48" x14ac:dyDescent="0.2">
      <c r="B5" s="242" t="s">
        <v>51</v>
      </c>
      <c r="C5" s="243"/>
      <c r="D5" s="27" t="s">
        <v>10</v>
      </c>
      <c r="E5" s="27" t="s">
        <v>12</v>
      </c>
      <c r="F5" s="27" t="s">
        <v>13</v>
      </c>
      <c r="G5" s="27" t="s">
        <v>14</v>
      </c>
      <c r="H5" s="27" t="s">
        <v>15</v>
      </c>
      <c r="I5" s="27" t="s">
        <v>86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2:20" ht="15" customHeight="1" x14ac:dyDescent="0.2">
      <c r="B6" s="217" t="s">
        <v>0</v>
      </c>
      <c r="C6" s="28" t="s">
        <v>3</v>
      </c>
      <c r="D6" s="14">
        <v>7331.6102260000234</v>
      </c>
      <c r="E6" s="14">
        <v>1082.5075810000001</v>
      </c>
      <c r="F6" s="14">
        <v>2592.384727000001</v>
      </c>
      <c r="G6" s="14">
        <v>3078.829674999999</v>
      </c>
      <c r="H6" s="14">
        <v>442.13570499999992</v>
      </c>
      <c r="I6" s="14">
        <v>135.75253800000002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2:20" ht="15" customHeight="1" x14ac:dyDescent="0.2">
      <c r="B7" s="218"/>
      <c r="C7" s="19" t="s">
        <v>34</v>
      </c>
      <c r="D7" s="14">
        <v>834.31768799999918</v>
      </c>
      <c r="E7" s="14"/>
      <c r="F7" s="14">
        <v>288.49022200000002</v>
      </c>
      <c r="G7" s="14">
        <v>404.64406700000006</v>
      </c>
      <c r="H7" s="14"/>
      <c r="I7" s="14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2:20" ht="15" customHeight="1" x14ac:dyDescent="0.2">
      <c r="B8" s="218"/>
      <c r="C8" s="19" t="s">
        <v>31</v>
      </c>
      <c r="D8" s="14">
        <v>2119.8538030000195</v>
      </c>
      <c r="E8" s="14">
        <v>431.30035800000013</v>
      </c>
      <c r="F8" s="14">
        <v>443.46795900000006</v>
      </c>
      <c r="G8" s="14">
        <v>980.6706779999995</v>
      </c>
      <c r="H8" s="14">
        <v>203.72696099999999</v>
      </c>
      <c r="I8" s="1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2:20" ht="15" customHeight="1" x14ac:dyDescent="0.2">
      <c r="B9" s="218"/>
      <c r="C9" s="20" t="s">
        <v>7</v>
      </c>
      <c r="D9" s="14">
        <v>2153.8304510000062</v>
      </c>
      <c r="E9" s="14">
        <v>496.82015599999994</v>
      </c>
      <c r="F9" s="14">
        <v>719.72425000000032</v>
      </c>
      <c r="G9" s="14">
        <v>843.58915499999966</v>
      </c>
      <c r="H9" s="14"/>
      <c r="I9" s="1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2:20" ht="15" customHeight="1" x14ac:dyDescent="0.2">
      <c r="B10" s="218"/>
      <c r="C10" s="20" t="s">
        <v>32</v>
      </c>
      <c r="D10" s="14">
        <v>1004.1180920000006</v>
      </c>
      <c r="E10" s="14"/>
      <c r="F10" s="14">
        <v>519.16977500000007</v>
      </c>
      <c r="G10" s="14">
        <v>356.05417</v>
      </c>
      <c r="H10" s="14"/>
      <c r="I10" s="14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ht="15" customHeight="1" x14ac:dyDescent="0.2">
      <c r="B11" s="219"/>
      <c r="C11" s="20" t="s">
        <v>33</v>
      </c>
      <c r="D11" s="14">
        <v>1219.4901919999984</v>
      </c>
      <c r="E11" s="14">
        <v>49.621449000000005</v>
      </c>
      <c r="F11" s="14">
        <v>621.53252100000066</v>
      </c>
      <c r="G11" s="14">
        <v>493.87160499999999</v>
      </c>
      <c r="H11" s="14"/>
      <c r="I11" s="1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2:20" ht="15" customHeight="1" x14ac:dyDescent="0.2">
      <c r="B12" s="217" t="s">
        <v>1</v>
      </c>
      <c r="C12" s="20" t="s">
        <v>3</v>
      </c>
      <c r="D12" s="14">
        <v>3762.6027009999939</v>
      </c>
      <c r="E12" s="14">
        <v>655.45331399999986</v>
      </c>
      <c r="F12" s="14">
        <v>1291.2186059999999</v>
      </c>
      <c r="G12" s="14">
        <v>1472.0449550000003</v>
      </c>
      <c r="H12" s="14">
        <v>248.65651099999997</v>
      </c>
      <c r="I12" s="14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2:20" ht="15" customHeight="1" x14ac:dyDescent="0.2">
      <c r="B13" s="218"/>
      <c r="C13" s="19" t="s">
        <v>34</v>
      </c>
      <c r="D13" s="14">
        <v>536.64232999999967</v>
      </c>
      <c r="E13" s="14"/>
      <c r="F13" s="14"/>
      <c r="G13" s="14">
        <v>210.87570600000001</v>
      </c>
      <c r="H13" s="14"/>
      <c r="I13" s="1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2:20" ht="15" customHeight="1" x14ac:dyDescent="0.2">
      <c r="B14" s="218"/>
      <c r="C14" s="19" t="s">
        <v>31</v>
      </c>
      <c r="D14" s="14">
        <v>1086.5274979999967</v>
      </c>
      <c r="E14" s="14">
        <v>279.47676399999989</v>
      </c>
      <c r="F14" s="14">
        <v>240.54209199999991</v>
      </c>
      <c r="G14" s="14">
        <v>441.51266600000014</v>
      </c>
      <c r="H14" s="14"/>
      <c r="I14" s="1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2:20" ht="15" customHeight="1" x14ac:dyDescent="0.2">
      <c r="B15" s="218"/>
      <c r="C15" s="20" t="s">
        <v>7</v>
      </c>
      <c r="D15" s="14">
        <v>859.07880099999772</v>
      </c>
      <c r="E15" s="14">
        <v>254.05951099999999</v>
      </c>
      <c r="F15" s="14">
        <v>177.05464000000003</v>
      </c>
      <c r="G15" s="14">
        <v>377.17116200000015</v>
      </c>
      <c r="H15" s="14"/>
      <c r="I15" s="1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2:20" ht="15" customHeight="1" x14ac:dyDescent="0.2">
      <c r="B16" s="218"/>
      <c r="C16" s="20" t="s">
        <v>32</v>
      </c>
      <c r="D16" s="14">
        <v>586.9879259999999</v>
      </c>
      <c r="E16" s="14"/>
      <c r="F16" s="14">
        <v>326.21890700000006</v>
      </c>
      <c r="G16" s="14">
        <v>189.575987</v>
      </c>
      <c r="H16" s="14"/>
      <c r="I16" s="1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2:20" ht="15" customHeight="1" x14ac:dyDescent="0.2">
      <c r="B17" s="219"/>
      <c r="C17" s="20" t="s">
        <v>33</v>
      </c>
      <c r="D17" s="14">
        <v>693.36614599999984</v>
      </c>
      <c r="E17" s="14"/>
      <c r="F17" s="14">
        <v>362.81974199999996</v>
      </c>
      <c r="G17" s="14">
        <v>252.90943400000003</v>
      </c>
      <c r="H17" s="14"/>
      <c r="I17" s="1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2:20" ht="15" customHeight="1" x14ac:dyDescent="0.2">
      <c r="B18" s="217" t="s">
        <v>2</v>
      </c>
      <c r="C18" s="20" t="s">
        <v>3</v>
      </c>
      <c r="D18" s="14">
        <v>3569.0075250000064</v>
      </c>
      <c r="E18" s="14">
        <v>427.05426700000004</v>
      </c>
      <c r="F18" s="14">
        <v>1301.1661209999997</v>
      </c>
      <c r="G18" s="14">
        <v>1606.7847199999997</v>
      </c>
      <c r="H18" s="14">
        <v>193.47919400000001</v>
      </c>
      <c r="I18" s="1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2:20" ht="15" customHeight="1" x14ac:dyDescent="0.2">
      <c r="B19" s="218"/>
      <c r="C19" s="20" t="s">
        <v>34</v>
      </c>
      <c r="D19" s="14">
        <v>297.67535800000007</v>
      </c>
      <c r="E19" s="14"/>
      <c r="F19" s="14"/>
      <c r="G19" s="14"/>
      <c r="H19" s="14"/>
      <c r="I19" s="1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2:20" ht="15" customHeight="1" x14ac:dyDescent="0.2">
      <c r="B20" s="218"/>
      <c r="C20" s="19" t="s">
        <v>31</v>
      </c>
      <c r="D20" s="14">
        <v>1033.3263050000035</v>
      </c>
      <c r="E20" s="14">
        <v>151.82359400000001</v>
      </c>
      <c r="F20" s="14">
        <v>202.92586700000001</v>
      </c>
      <c r="G20" s="14">
        <v>539.15801199999999</v>
      </c>
      <c r="H20" s="14"/>
      <c r="I20" s="1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2:20" ht="15" customHeight="1" x14ac:dyDescent="0.2">
      <c r="B21" s="218"/>
      <c r="C21" s="20" t="s">
        <v>7</v>
      </c>
      <c r="D21" s="14">
        <v>1294.751650000002</v>
      </c>
      <c r="E21" s="14">
        <v>242.76064500000004</v>
      </c>
      <c r="F21" s="14">
        <v>542.66960999999981</v>
      </c>
      <c r="G21" s="14">
        <v>466.41799299999974</v>
      </c>
      <c r="H21" s="14"/>
      <c r="I21" s="1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2:20" ht="15" customHeight="1" x14ac:dyDescent="0.2">
      <c r="B22" s="218"/>
      <c r="C22" s="20" t="s">
        <v>32</v>
      </c>
      <c r="D22" s="14">
        <v>417.1301659999998</v>
      </c>
      <c r="E22" s="14"/>
      <c r="F22" s="14">
        <v>192.95086799999996</v>
      </c>
      <c r="G22" s="14">
        <v>166.47818300000003</v>
      </c>
      <c r="H22" s="14"/>
      <c r="I22" s="1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2:20" ht="15" customHeight="1" x14ac:dyDescent="0.2">
      <c r="B23" s="219"/>
      <c r="C23" s="20" t="s">
        <v>33</v>
      </c>
      <c r="D23" s="14">
        <v>526.12404600000104</v>
      </c>
      <c r="E23" s="14"/>
      <c r="F23" s="14">
        <v>258.7127789999999</v>
      </c>
      <c r="G23" s="14">
        <v>240.96217099999987</v>
      </c>
      <c r="H23" s="14"/>
      <c r="I23" s="1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2:20" x14ac:dyDescent="0.2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2:20" x14ac:dyDescent="0.2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2:20" x14ac:dyDescent="0.2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2:20" ht="48" x14ac:dyDescent="0.2">
      <c r="B27" s="242" t="s">
        <v>52</v>
      </c>
      <c r="C27" s="243"/>
      <c r="D27" s="27" t="s">
        <v>10</v>
      </c>
      <c r="E27" s="27" t="s">
        <v>12</v>
      </c>
      <c r="F27" s="27" t="s">
        <v>13</v>
      </c>
      <c r="G27" s="27" t="s">
        <v>14</v>
      </c>
      <c r="H27" s="27" t="s">
        <v>15</v>
      </c>
      <c r="I27" s="27" t="s">
        <v>86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2:20" ht="15" customHeight="1" x14ac:dyDescent="0.2">
      <c r="B28" s="217" t="s">
        <v>0</v>
      </c>
      <c r="C28" s="28" t="s">
        <v>3</v>
      </c>
      <c r="D28" s="29">
        <f>D6/$D6*100</f>
        <v>100</v>
      </c>
      <c r="E28" s="29">
        <f t="shared" ref="E28:H28" si="0">E6/$D6*100</f>
        <v>14.764936318642707</v>
      </c>
      <c r="F28" s="29">
        <f t="shared" si="0"/>
        <v>35.359009100165338</v>
      </c>
      <c r="G28" s="29">
        <f t="shared" si="0"/>
        <v>41.99390829700102</v>
      </c>
      <c r="H28" s="29">
        <f t="shared" si="0"/>
        <v>6.0305402411063538</v>
      </c>
      <c r="I28" s="29">
        <f>I6/$D6*100</f>
        <v>1.8516060430842602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2:20" ht="15" customHeight="1" x14ac:dyDescent="0.2">
      <c r="B29" s="218"/>
      <c r="C29" s="19" t="s">
        <v>34</v>
      </c>
      <c r="D29" s="29">
        <f t="shared" ref="D29:G29" si="1">D7/$D7*100</f>
        <v>100</v>
      </c>
      <c r="E29" s="29"/>
      <c r="F29" s="29">
        <f t="shared" si="1"/>
        <v>34.577982242179232</v>
      </c>
      <c r="G29" s="29">
        <f t="shared" si="1"/>
        <v>48.499998600053708</v>
      </c>
      <c r="H29" s="29"/>
      <c r="I29" s="29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2:20" ht="15" customHeight="1" x14ac:dyDescent="0.2">
      <c r="B30" s="218"/>
      <c r="C30" s="19" t="s">
        <v>31</v>
      </c>
      <c r="D30" s="29">
        <f t="shared" ref="D30:H30" si="2">D8/$D8*100</f>
        <v>100</v>
      </c>
      <c r="E30" s="29">
        <f t="shared" si="2"/>
        <v>20.34575957028845</v>
      </c>
      <c r="F30" s="29">
        <f t="shared" si="2"/>
        <v>20.91974259604147</v>
      </c>
      <c r="G30" s="29">
        <f t="shared" si="2"/>
        <v>46.261241063518305</v>
      </c>
      <c r="H30" s="29">
        <f t="shared" si="2"/>
        <v>9.610425054392211</v>
      </c>
      <c r="I30" s="29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2:20" ht="15" customHeight="1" x14ac:dyDescent="0.2">
      <c r="B31" s="218"/>
      <c r="C31" s="20" t="s">
        <v>7</v>
      </c>
      <c r="D31" s="29">
        <f t="shared" ref="D31:G31" si="3">D9/$D9*100</f>
        <v>100</v>
      </c>
      <c r="E31" s="29">
        <f t="shared" si="3"/>
        <v>23.06681827110998</v>
      </c>
      <c r="F31" s="29">
        <f t="shared" si="3"/>
        <v>33.416012373018411</v>
      </c>
      <c r="G31" s="29">
        <f t="shared" si="3"/>
        <v>39.16692488994795</v>
      </c>
      <c r="H31" s="29"/>
      <c r="I31" s="29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2:20" ht="15" customHeight="1" x14ac:dyDescent="0.2">
      <c r="B32" s="218"/>
      <c r="C32" s="20" t="s">
        <v>32</v>
      </c>
      <c r="D32" s="29">
        <f t="shared" ref="D32:G32" si="4">D10/$D10*100</f>
        <v>100</v>
      </c>
      <c r="E32" s="29"/>
      <c r="F32" s="29">
        <f t="shared" si="4"/>
        <v>51.704055442912953</v>
      </c>
      <c r="G32" s="29">
        <f t="shared" si="4"/>
        <v>35.459391961637891</v>
      </c>
      <c r="H32" s="29"/>
      <c r="I32" s="29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2:20" ht="15" customHeight="1" x14ac:dyDescent="0.2">
      <c r="B33" s="219"/>
      <c r="C33" s="20" t="s">
        <v>33</v>
      </c>
      <c r="D33" s="29">
        <f t="shared" ref="D33:G33" si="5">D11/$D11*100</f>
        <v>100</v>
      </c>
      <c r="E33" s="29">
        <f t="shared" si="5"/>
        <v>4.0690322337582252</v>
      </c>
      <c r="F33" s="29">
        <f t="shared" si="5"/>
        <v>50.96658628969125</v>
      </c>
      <c r="G33" s="29">
        <f t="shared" si="5"/>
        <v>40.498202301244966</v>
      </c>
      <c r="H33" s="29"/>
      <c r="I33" s="29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2:20" ht="15" customHeight="1" x14ac:dyDescent="0.2">
      <c r="B34" s="217" t="s">
        <v>1</v>
      </c>
      <c r="C34" s="20" t="s">
        <v>3</v>
      </c>
      <c r="D34" s="29">
        <f t="shared" ref="D34:H34" si="6">D12/$D12*100</f>
        <v>100</v>
      </c>
      <c r="E34" s="29">
        <f t="shared" si="6"/>
        <v>17.420210585236621</v>
      </c>
      <c r="F34" s="29">
        <f t="shared" si="6"/>
        <v>34.317165765517323</v>
      </c>
      <c r="G34" s="29">
        <f t="shared" si="6"/>
        <v>39.123050504608742</v>
      </c>
      <c r="H34" s="29">
        <f t="shared" si="6"/>
        <v>6.6086305347602625</v>
      </c>
      <c r="I34" s="29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2:20" ht="15" customHeight="1" x14ac:dyDescent="0.2">
      <c r="B35" s="218"/>
      <c r="C35" s="19" t="s">
        <v>34</v>
      </c>
      <c r="D35" s="29">
        <f t="shared" ref="D35:G35" si="7">D13/$D13*100</f>
        <v>100</v>
      </c>
      <c r="E35" s="29"/>
      <c r="F35" s="29"/>
      <c r="G35" s="29">
        <f t="shared" si="7"/>
        <v>39.295391774256821</v>
      </c>
      <c r="H35" s="29"/>
      <c r="I35" s="29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2:20" ht="15" customHeight="1" x14ac:dyDescent="0.2">
      <c r="B36" s="218"/>
      <c r="C36" s="19" t="s">
        <v>31</v>
      </c>
      <c r="D36" s="29">
        <f t="shared" ref="D36:G36" si="8">D14/$D14*100</f>
        <v>100</v>
      </c>
      <c r="E36" s="29">
        <f t="shared" si="8"/>
        <v>25.722014814575889</v>
      </c>
      <c r="F36" s="29">
        <f t="shared" si="8"/>
        <v>22.138610614344582</v>
      </c>
      <c r="G36" s="29">
        <f t="shared" si="8"/>
        <v>40.635204061812111</v>
      </c>
      <c r="H36" s="29"/>
      <c r="I36" s="29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2:20" ht="15" customHeight="1" x14ac:dyDescent="0.2">
      <c r="B37" s="218"/>
      <c r="C37" s="20" t="s">
        <v>7</v>
      </c>
      <c r="D37" s="29">
        <f t="shared" ref="D37:G37" si="9">D15/$D15*100</f>
        <v>100</v>
      </c>
      <c r="E37" s="29">
        <f t="shared" si="9"/>
        <v>29.57348158332691</v>
      </c>
      <c r="F37" s="29">
        <f t="shared" si="9"/>
        <v>20.609825291219181</v>
      </c>
      <c r="G37" s="29">
        <f t="shared" si="9"/>
        <v>43.904140290851061</v>
      </c>
      <c r="H37" s="29"/>
      <c r="I37" s="29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2:20" ht="15" customHeight="1" x14ac:dyDescent="0.2">
      <c r="B38" s="218"/>
      <c r="C38" s="20" t="s">
        <v>32</v>
      </c>
      <c r="D38" s="29">
        <f t="shared" ref="D38:G38" si="10">D16/$D16*100</f>
        <v>100</v>
      </c>
      <c r="E38" s="29"/>
      <c r="F38" s="29">
        <f t="shared" si="10"/>
        <v>55.57506254396111</v>
      </c>
      <c r="G38" s="29">
        <f t="shared" si="10"/>
        <v>32.29640314611855</v>
      </c>
      <c r="H38" s="29"/>
      <c r="I38" s="29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2:20" ht="15" customHeight="1" x14ac:dyDescent="0.2">
      <c r="B39" s="219"/>
      <c r="C39" s="20" t="s">
        <v>33</v>
      </c>
      <c r="D39" s="29">
        <f t="shared" ref="D39:G39" si="11">D17/$D17*100</f>
        <v>100</v>
      </c>
      <c r="E39" s="29"/>
      <c r="F39" s="29">
        <f t="shared" si="11"/>
        <v>52.327294041264025</v>
      </c>
      <c r="G39" s="29">
        <f t="shared" si="11"/>
        <v>36.475595968886559</v>
      </c>
      <c r="H39" s="29"/>
      <c r="I39" s="29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2:20" ht="15" customHeight="1" x14ac:dyDescent="0.2">
      <c r="B40" s="217" t="s">
        <v>2</v>
      </c>
      <c r="C40" s="20" t="s">
        <v>3</v>
      </c>
      <c r="D40" s="29">
        <f t="shared" ref="D40:H40" si="12">D18/$D18*100</f>
        <v>100</v>
      </c>
      <c r="E40" s="29">
        <f t="shared" si="12"/>
        <v>11.965630893423215</v>
      </c>
      <c r="F40" s="29">
        <f t="shared" si="12"/>
        <v>36.457365580925675</v>
      </c>
      <c r="G40" s="29">
        <f t="shared" si="12"/>
        <v>45.020491235865265</v>
      </c>
      <c r="H40" s="29">
        <f t="shared" si="12"/>
        <v>5.4210923525581434</v>
      </c>
      <c r="I40" s="29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2:20" ht="15" customHeight="1" x14ac:dyDescent="0.2">
      <c r="B41" s="218"/>
      <c r="C41" s="20" t="s">
        <v>34</v>
      </c>
      <c r="D41" s="29">
        <f t="shared" ref="D41" si="13">D19/$D19*100</f>
        <v>100</v>
      </c>
      <c r="E41" s="29"/>
      <c r="F41" s="29"/>
      <c r="G41" s="29"/>
      <c r="H41" s="29"/>
      <c r="I41" s="29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2:20" ht="15" customHeight="1" x14ac:dyDescent="0.2">
      <c r="B42" s="218"/>
      <c r="C42" s="19" t="s">
        <v>31</v>
      </c>
      <c r="D42" s="29">
        <f t="shared" ref="D42:G42" si="14">D20/$D20*100</f>
        <v>100</v>
      </c>
      <c r="E42" s="29">
        <f t="shared" si="14"/>
        <v>14.692705805065081</v>
      </c>
      <c r="F42" s="29">
        <f t="shared" si="14"/>
        <v>19.638120699927342</v>
      </c>
      <c r="G42" s="29">
        <f t="shared" si="14"/>
        <v>52.176936693777307</v>
      </c>
      <c r="H42" s="29"/>
      <c r="I42" s="29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2:20" ht="15" customHeight="1" x14ac:dyDescent="0.2">
      <c r="B43" s="218"/>
      <c r="C43" s="20" t="s">
        <v>7</v>
      </c>
      <c r="D43" s="29">
        <f t="shared" ref="D43:G43" si="15">D21/$D21*100</f>
        <v>100</v>
      </c>
      <c r="E43" s="29">
        <f t="shared" si="15"/>
        <v>18.749591475708847</v>
      </c>
      <c r="F43" s="29">
        <f t="shared" si="15"/>
        <v>41.913027104464319</v>
      </c>
      <c r="G43" s="29">
        <f t="shared" si="15"/>
        <v>36.023741927650683</v>
      </c>
      <c r="H43" s="29"/>
      <c r="I43" s="2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2:20" ht="15" customHeight="1" x14ac:dyDescent="0.2">
      <c r="B44" s="218"/>
      <c r="C44" s="20" t="s">
        <v>32</v>
      </c>
      <c r="D44" s="29">
        <f t="shared" ref="D44:G44" si="16">D22/$D22*100</f>
        <v>100</v>
      </c>
      <c r="E44" s="29"/>
      <c r="F44" s="29">
        <f t="shared" si="16"/>
        <v>46.256752382660345</v>
      </c>
      <c r="G44" s="29">
        <f t="shared" si="16"/>
        <v>39.910367690837326</v>
      </c>
      <c r="H44" s="29"/>
      <c r="I44" s="2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2:20" ht="15" customHeight="1" x14ac:dyDescent="0.2">
      <c r="B45" s="219"/>
      <c r="C45" s="20" t="s">
        <v>33</v>
      </c>
      <c r="D45" s="29">
        <f t="shared" ref="D45:G45" si="17">D23/$D23*100</f>
        <v>100</v>
      </c>
      <c r="E45" s="29"/>
      <c r="F45" s="29">
        <f t="shared" si="17"/>
        <v>49.173342478248827</v>
      </c>
      <c r="G45" s="29">
        <f t="shared" si="17"/>
        <v>45.799497824130889</v>
      </c>
      <c r="H45" s="29"/>
      <c r="I45" s="29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2:20" x14ac:dyDescent="0.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2:20" x14ac:dyDescent="0.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2:20" x14ac:dyDescent="0.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2:20" ht="48" x14ac:dyDescent="0.2">
      <c r="B49" s="242" t="s">
        <v>53</v>
      </c>
      <c r="C49" s="243"/>
      <c r="D49" s="27" t="s">
        <v>10</v>
      </c>
      <c r="E49" s="27" t="s">
        <v>12</v>
      </c>
      <c r="F49" s="27" t="s">
        <v>13</v>
      </c>
      <c r="G49" s="27" t="s">
        <v>14</v>
      </c>
      <c r="H49" s="27" t="s">
        <v>15</v>
      </c>
      <c r="I49" s="27" t="s">
        <v>16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2:20" ht="15" customHeight="1" x14ac:dyDescent="0.2">
      <c r="B50" s="217" t="s">
        <v>0</v>
      </c>
      <c r="C50" s="28" t="s">
        <v>3</v>
      </c>
      <c r="D50" s="29">
        <f>D6/D$6*100</f>
        <v>100</v>
      </c>
      <c r="E50" s="29">
        <f t="shared" ref="E50:I50" si="18">E6/E$6*100</f>
        <v>100</v>
      </c>
      <c r="F50" s="29">
        <f t="shared" si="18"/>
        <v>100</v>
      </c>
      <c r="G50" s="29">
        <f t="shared" si="18"/>
        <v>100</v>
      </c>
      <c r="H50" s="29">
        <f t="shared" si="18"/>
        <v>100</v>
      </c>
      <c r="I50" s="29">
        <f t="shared" si="18"/>
        <v>100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2:20" ht="15" customHeight="1" x14ac:dyDescent="0.2">
      <c r="B51" s="218"/>
      <c r="C51" s="19" t="s">
        <v>34</v>
      </c>
      <c r="D51" s="29">
        <f t="shared" ref="D51:G51" si="19">D7/D$6*100</f>
        <v>11.379733268433528</v>
      </c>
      <c r="E51" s="29"/>
      <c r="F51" s="29">
        <f t="shared" si="19"/>
        <v>11.128372227908127</v>
      </c>
      <c r="G51" s="29">
        <f t="shared" si="19"/>
        <v>13.142788322644064</v>
      </c>
      <c r="H51" s="29"/>
      <c r="I51" s="29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2:20" ht="15" customHeight="1" x14ac:dyDescent="0.2">
      <c r="B52" s="218"/>
      <c r="C52" s="19" t="s">
        <v>31</v>
      </c>
      <c r="D52" s="29">
        <f t="shared" ref="D52:H52" si="20">D8/D$6*100</f>
        <v>28.913891186991926</v>
      </c>
      <c r="E52" s="29">
        <f t="shared" si="20"/>
        <v>39.842710163893081</v>
      </c>
      <c r="F52" s="29">
        <f t="shared" si="20"/>
        <v>17.106564252644585</v>
      </c>
      <c r="G52" s="29">
        <f t="shared" si="20"/>
        <v>31.852060085136074</v>
      </c>
      <c r="H52" s="29">
        <f t="shared" si="20"/>
        <v>46.077925554553445</v>
      </c>
      <c r="I52" s="29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2:20" ht="15" customHeight="1" x14ac:dyDescent="0.2">
      <c r="B53" s="218"/>
      <c r="C53" s="20" t="s">
        <v>7</v>
      </c>
      <c r="D53" s="29">
        <f t="shared" ref="D53:G53" si="21">D9/D$6*100</f>
        <v>29.377318005284796</v>
      </c>
      <c r="E53" s="29">
        <f t="shared" si="21"/>
        <v>45.895305004797002</v>
      </c>
      <c r="F53" s="29">
        <f t="shared" si="21"/>
        <v>27.76301844799443</v>
      </c>
      <c r="G53" s="29">
        <f t="shared" si="21"/>
        <v>27.399669486425875</v>
      </c>
      <c r="H53" s="29"/>
      <c r="I53" s="29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2:20" ht="15" customHeight="1" x14ac:dyDescent="0.2">
      <c r="B54" s="218"/>
      <c r="C54" s="20" t="s">
        <v>32</v>
      </c>
      <c r="D54" s="29">
        <f t="shared" ref="D54:G54" si="22">D10/D$6*100</f>
        <v>13.695737512601333</v>
      </c>
      <c r="E54" s="29"/>
      <c r="F54" s="29">
        <f t="shared" si="22"/>
        <v>20.026725570197353</v>
      </c>
      <c r="G54" s="29">
        <f t="shared" si="22"/>
        <v>11.564594589013765</v>
      </c>
      <c r="H54" s="29"/>
      <c r="I54" s="29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2:20" ht="15" customHeight="1" x14ac:dyDescent="0.2">
      <c r="B55" s="219"/>
      <c r="C55" s="20" t="s">
        <v>33</v>
      </c>
      <c r="D55" s="29">
        <f t="shared" ref="D55:G55" si="23">D11/D$6*100</f>
        <v>16.633320026688423</v>
      </c>
      <c r="E55" s="29">
        <f t="shared" si="23"/>
        <v>4.5839354726883901</v>
      </c>
      <c r="F55" s="29">
        <f t="shared" si="23"/>
        <v>23.975319501255509</v>
      </c>
      <c r="G55" s="29">
        <f t="shared" si="23"/>
        <v>16.040887516780224</v>
      </c>
      <c r="H55" s="29"/>
      <c r="I55" s="29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2:20" ht="15" customHeight="1" x14ac:dyDescent="0.2">
      <c r="B56" s="217" t="s">
        <v>1</v>
      </c>
      <c r="C56" s="20" t="s">
        <v>3</v>
      </c>
      <c r="D56" s="29">
        <f>D12/D$12*100</f>
        <v>100</v>
      </c>
      <c r="E56" s="29">
        <f t="shared" ref="E56:H56" si="24">E12/E$12*100</f>
        <v>100</v>
      </c>
      <c r="F56" s="29">
        <f t="shared" si="24"/>
        <v>100</v>
      </c>
      <c r="G56" s="29">
        <f t="shared" si="24"/>
        <v>100</v>
      </c>
      <c r="H56" s="29">
        <f t="shared" si="24"/>
        <v>100</v>
      </c>
      <c r="I56" s="29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2:20" ht="15" customHeight="1" x14ac:dyDescent="0.2">
      <c r="B57" s="218"/>
      <c r="C57" s="19" t="s">
        <v>34</v>
      </c>
      <c r="D57" s="29">
        <f t="shared" ref="D57:G57" si="25">D13/D$12*100</f>
        <v>14.262529760513253</v>
      </c>
      <c r="E57" s="29"/>
      <c r="F57" s="29"/>
      <c r="G57" s="29">
        <f t="shared" si="25"/>
        <v>14.325357746971795</v>
      </c>
      <c r="H57" s="29"/>
      <c r="I57" s="29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2:20" ht="15" customHeight="1" x14ac:dyDescent="0.2">
      <c r="B58" s="218"/>
      <c r="C58" s="19" t="s">
        <v>31</v>
      </c>
      <c r="D58" s="29">
        <f t="shared" ref="D58:G58" si="26">D14/D$12*100</f>
        <v>28.877019030237456</v>
      </c>
      <c r="E58" s="29">
        <f t="shared" si="26"/>
        <v>42.638698749488654</v>
      </c>
      <c r="F58" s="29">
        <f t="shared" si="26"/>
        <v>18.62907573374914</v>
      </c>
      <c r="G58" s="29">
        <f t="shared" si="26"/>
        <v>29.993150990419316</v>
      </c>
      <c r="H58" s="29"/>
      <c r="I58" s="29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2:20" ht="15" customHeight="1" x14ac:dyDescent="0.2">
      <c r="B59" s="218"/>
      <c r="C59" s="20" t="s">
        <v>7</v>
      </c>
      <c r="D59" s="29">
        <f t="shared" ref="D59:G59" si="27">D15/D$12*100</f>
        <v>22.8320359407513</v>
      </c>
      <c r="E59" s="29">
        <f t="shared" si="27"/>
        <v>38.760885874474354</v>
      </c>
      <c r="F59" s="29">
        <f t="shared" si="27"/>
        <v>13.712212570146317</v>
      </c>
      <c r="G59" s="29">
        <f t="shared" si="27"/>
        <v>25.622258390879104</v>
      </c>
      <c r="H59" s="29"/>
      <c r="I59" s="29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2:20" ht="15" customHeight="1" x14ac:dyDescent="0.2">
      <c r="B60" s="218"/>
      <c r="C60" s="20" t="s">
        <v>32</v>
      </c>
      <c r="D60" s="29">
        <f t="shared" ref="D60:G60" si="28">D16/D$12*100</f>
        <v>15.60058216733845</v>
      </c>
      <c r="E60" s="29"/>
      <c r="F60" s="29">
        <f t="shared" si="28"/>
        <v>25.264421181985359</v>
      </c>
      <c r="G60" s="29">
        <f t="shared" si="28"/>
        <v>12.878410156977846</v>
      </c>
      <c r="H60" s="29"/>
      <c r="I60" s="29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2:20" ht="15" customHeight="1" x14ac:dyDescent="0.2">
      <c r="B61" s="219"/>
      <c r="C61" s="20" t="s">
        <v>33</v>
      </c>
      <c r="D61" s="29">
        <f t="shared" ref="D61:G61" si="29">D17/D$12*100</f>
        <v>18.427833101159543</v>
      </c>
      <c r="E61" s="29"/>
      <c r="F61" s="29">
        <f t="shared" si="29"/>
        <v>28.099017495105706</v>
      </c>
      <c r="G61" s="29">
        <f t="shared" si="29"/>
        <v>17.18082271475194</v>
      </c>
      <c r="H61" s="29"/>
      <c r="I61" s="29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2:20" ht="15" customHeight="1" x14ac:dyDescent="0.2">
      <c r="B62" s="217" t="s">
        <v>2</v>
      </c>
      <c r="C62" s="20" t="s">
        <v>3</v>
      </c>
      <c r="D62" s="29">
        <f>D18/D$18*100</f>
        <v>100</v>
      </c>
      <c r="E62" s="29">
        <f t="shared" ref="E62:H62" si="30">E18/E$18*100</f>
        <v>100</v>
      </c>
      <c r="F62" s="29">
        <f t="shared" si="30"/>
        <v>100</v>
      </c>
      <c r="G62" s="29">
        <f t="shared" si="30"/>
        <v>100</v>
      </c>
      <c r="H62" s="29">
        <f t="shared" si="30"/>
        <v>100</v>
      </c>
      <c r="I62" s="29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2:20" ht="15" customHeight="1" x14ac:dyDescent="0.2">
      <c r="B63" s="218"/>
      <c r="C63" s="20" t="s">
        <v>34</v>
      </c>
      <c r="D63" s="29">
        <f t="shared" ref="D63" si="31">D19/D$18*100</f>
        <v>8.3405640339746707</v>
      </c>
      <c r="E63" s="29"/>
      <c r="F63" s="29"/>
      <c r="G63" s="29"/>
      <c r="H63" s="29"/>
      <c r="I63" s="29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2:20" ht="15" customHeight="1" x14ac:dyDescent="0.2">
      <c r="B64" s="218"/>
      <c r="C64" s="19" t="s">
        <v>31</v>
      </c>
      <c r="D64" s="29">
        <f t="shared" ref="D64:G64" si="32">D20/D$18*100</f>
        <v>28.952763415650175</v>
      </c>
      <c r="E64" s="29">
        <f t="shared" si="32"/>
        <v>35.551358628621315</v>
      </c>
      <c r="F64" s="29">
        <f t="shared" si="32"/>
        <v>15.595692488830181</v>
      </c>
      <c r="G64" s="29">
        <f t="shared" si="32"/>
        <v>33.555087080987434</v>
      </c>
      <c r="H64" s="29"/>
      <c r="I64" s="29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2:20" ht="15" customHeight="1" x14ac:dyDescent="0.2">
      <c r="B65" s="218"/>
      <c r="C65" s="20" t="s">
        <v>7</v>
      </c>
      <c r="D65" s="29">
        <f t="shared" ref="D65:G65" si="33">D21/D$18*100</f>
        <v>36.277638557234468</v>
      </c>
      <c r="E65" s="29">
        <f t="shared" si="33"/>
        <v>56.845385647440452</v>
      </c>
      <c r="F65" s="29">
        <f t="shared" si="33"/>
        <v>41.706404834990316</v>
      </c>
      <c r="G65" s="29">
        <f t="shared" si="33"/>
        <v>29.028032641485403</v>
      </c>
      <c r="H65" s="29"/>
      <c r="I65" s="29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2:20" ht="15" customHeight="1" x14ac:dyDescent="0.2">
      <c r="B66" s="218"/>
      <c r="C66" s="20" t="s">
        <v>32</v>
      </c>
      <c r="D66" s="29">
        <f t="shared" ref="D66:G66" si="34">D22/D$18*100</f>
        <v>11.687567568241512</v>
      </c>
      <c r="E66" s="29"/>
      <c r="F66" s="29">
        <f t="shared" si="34"/>
        <v>14.829072543920008</v>
      </c>
      <c r="G66" s="29">
        <f t="shared" si="34"/>
        <v>10.36095134138443</v>
      </c>
      <c r="H66" s="29"/>
      <c r="I66" s="29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2:20" ht="15" customHeight="1" x14ac:dyDescent="0.2">
      <c r="B67" s="219"/>
      <c r="C67" s="20" t="s">
        <v>33</v>
      </c>
      <c r="D67" s="29">
        <f t="shared" ref="D67:G67" si="35">D23/D$18*100</f>
        <v>14.741466424899178</v>
      </c>
      <c r="E67" s="29"/>
      <c r="F67" s="29">
        <f t="shared" si="35"/>
        <v>19.88314749550722</v>
      </c>
      <c r="G67" s="29">
        <f t="shared" si="35"/>
        <v>14.996543594215902</v>
      </c>
      <c r="H67" s="29"/>
      <c r="I67" s="29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2:20" x14ac:dyDescent="0.2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2:20" x14ac:dyDescent="0.2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2:20" x14ac:dyDescent="0.2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2:20" ht="48" x14ac:dyDescent="0.2">
      <c r="B71" s="242" t="s">
        <v>75</v>
      </c>
      <c r="C71" s="243"/>
      <c r="D71" s="27" t="s">
        <v>10</v>
      </c>
      <c r="E71" s="27" t="s">
        <v>12</v>
      </c>
      <c r="F71" s="27" t="s">
        <v>13</v>
      </c>
      <c r="G71" s="27" t="s">
        <v>14</v>
      </c>
      <c r="H71" s="27" t="s">
        <v>15</v>
      </c>
      <c r="I71" s="27" t="s">
        <v>86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2:20" ht="15" customHeight="1" x14ac:dyDescent="0.2">
      <c r="B72" s="217" t="s">
        <v>0</v>
      </c>
      <c r="C72" s="28" t="s">
        <v>3</v>
      </c>
      <c r="D72" s="52">
        <f>SUM(E72:I72)</f>
        <v>733</v>
      </c>
      <c r="E72" s="52">
        <f>SUM(E73:E77)</f>
        <v>84</v>
      </c>
      <c r="F72" s="52">
        <f t="shared" ref="F72:H72" si="36">SUM(F73:F77)</f>
        <v>313</v>
      </c>
      <c r="G72" s="52">
        <f t="shared" si="36"/>
        <v>284</v>
      </c>
      <c r="H72" s="52">
        <f t="shared" si="36"/>
        <v>37</v>
      </c>
      <c r="I72" s="52">
        <v>15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2:20" ht="15" customHeight="1" x14ac:dyDescent="0.2">
      <c r="B73" s="218"/>
      <c r="C73" s="19" t="s">
        <v>34</v>
      </c>
      <c r="D73" s="52">
        <f t="shared" ref="D73:D89" si="37">SUM(E73:I73)</f>
        <v>40</v>
      </c>
      <c r="E73" s="73">
        <v>3</v>
      </c>
      <c r="F73" s="73">
        <v>14</v>
      </c>
      <c r="G73" s="73">
        <v>19</v>
      </c>
      <c r="H73" s="73">
        <v>3</v>
      </c>
      <c r="I73" s="52">
        <v>1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2:20" ht="15" customHeight="1" x14ac:dyDescent="0.2">
      <c r="B74" s="218"/>
      <c r="C74" s="19" t="s">
        <v>31</v>
      </c>
      <c r="D74" s="52">
        <f t="shared" si="37"/>
        <v>137</v>
      </c>
      <c r="E74" s="73">
        <v>28</v>
      </c>
      <c r="F74" s="73">
        <v>28</v>
      </c>
      <c r="G74" s="73">
        <v>64</v>
      </c>
      <c r="H74" s="73">
        <v>13</v>
      </c>
      <c r="I74" s="52">
        <v>4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2:20" ht="15" customHeight="1" x14ac:dyDescent="0.2">
      <c r="B75" s="218"/>
      <c r="C75" s="20" t="s">
        <v>7</v>
      </c>
      <c r="D75" s="52">
        <f t="shared" si="37"/>
        <v>159</v>
      </c>
      <c r="E75" s="73">
        <v>33</v>
      </c>
      <c r="F75" s="73">
        <v>53</v>
      </c>
      <c r="G75" s="73">
        <v>64</v>
      </c>
      <c r="H75" s="73">
        <v>7</v>
      </c>
      <c r="I75" s="52">
        <v>2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2:20" ht="15" customHeight="1" x14ac:dyDescent="0.2">
      <c r="B76" s="218"/>
      <c r="C76" s="20" t="s">
        <v>32</v>
      </c>
      <c r="D76" s="52">
        <f t="shared" si="37"/>
        <v>198</v>
      </c>
      <c r="E76" s="160">
        <v>9</v>
      </c>
      <c r="F76" s="160">
        <v>102</v>
      </c>
      <c r="G76" s="160">
        <v>74</v>
      </c>
      <c r="H76" s="160">
        <v>9</v>
      </c>
      <c r="I76" s="52">
        <v>4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2:20" ht="15" customHeight="1" x14ac:dyDescent="0.2">
      <c r="B77" s="219"/>
      <c r="C77" s="20" t="s">
        <v>33</v>
      </c>
      <c r="D77" s="52">
        <f t="shared" si="37"/>
        <v>199</v>
      </c>
      <c r="E77" s="160">
        <v>11</v>
      </c>
      <c r="F77" s="160">
        <v>116</v>
      </c>
      <c r="G77" s="160">
        <v>63</v>
      </c>
      <c r="H77" s="160">
        <v>5</v>
      </c>
      <c r="I77" s="52">
        <v>4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2:20" ht="15" customHeight="1" x14ac:dyDescent="0.2">
      <c r="B78" s="217" t="s">
        <v>1</v>
      </c>
      <c r="C78" s="20" t="s">
        <v>3</v>
      </c>
      <c r="D78" s="52">
        <f t="shared" si="37"/>
        <v>365</v>
      </c>
      <c r="E78" s="160">
        <f>SUM(E79:E83)</f>
        <v>49</v>
      </c>
      <c r="F78" s="160">
        <f t="shared" ref="F78:H78" si="38">SUM(F79:F83)</f>
        <v>162</v>
      </c>
      <c r="G78" s="160">
        <f t="shared" si="38"/>
        <v>128</v>
      </c>
      <c r="H78" s="160">
        <f t="shared" si="38"/>
        <v>17</v>
      </c>
      <c r="I78" s="52">
        <v>9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2:20" ht="15" customHeight="1" x14ac:dyDescent="0.2">
      <c r="B79" s="218"/>
      <c r="C79" s="19" t="s">
        <v>34</v>
      </c>
      <c r="D79" s="52">
        <f t="shared" si="37"/>
        <v>26</v>
      </c>
      <c r="E79" s="73">
        <v>3</v>
      </c>
      <c r="F79" s="73">
        <v>9</v>
      </c>
      <c r="G79" s="73">
        <v>10</v>
      </c>
      <c r="H79" s="73">
        <v>3</v>
      </c>
      <c r="I79" s="52">
        <v>1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2:20" ht="15" customHeight="1" x14ac:dyDescent="0.2">
      <c r="B80" s="218"/>
      <c r="C80" s="19" t="s">
        <v>31</v>
      </c>
      <c r="D80" s="52">
        <f t="shared" si="37"/>
        <v>69</v>
      </c>
      <c r="E80" s="73">
        <v>18</v>
      </c>
      <c r="F80" s="73">
        <v>15</v>
      </c>
      <c r="G80" s="73">
        <v>28</v>
      </c>
      <c r="H80" s="73">
        <v>6</v>
      </c>
      <c r="I80" s="52">
        <v>2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2:20" ht="15" customHeight="1" x14ac:dyDescent="0.2">
      <c r="B81" s="218"/>
      <c r="C81" s="20" t="s">
        <v>7</v>
      </c>
      <c r="D81" s="52">
        <f t="shared" si="37"/>
        <v>56</v>
      </c>
      <c r="E81" s="73">
        <v>16</v>
      </c>
      <c r="F81" s="73">
        <v>13</v>
      </c>
      <c r="G81" s="73">
        <v>24</v>
      </c>
      <c r="H81" s="73">
        <v>2</v>
      </c>
      <c r="I81" s="52">
        <v>1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2:20" ht="15" customHeight="1" x14ac:dyDescent="0.2">
      <c r="B82" s="218"/>
      <c r="C82" s="20" t="s">
        <v>32</v>
      </c>
      <c r="D82" s="52">
        <f t="shared" si="37"/>
        <v>111</v>
      </c>
      <c r="E82" s="160">
        <v>5</v>
      </c>
      <c r="F82" s="160">
        <v>63</v>
      </c>
      <c r="G82" s="160">
        <v>37</v>
      </c>
      <c r="H82" s="160">
        <v>3</v>
      </c>
      <c r="I82" s="52">
        <v>3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2:20" ht="15" customHeight="1" x14ac:dyDescent="0.2">
      <c r="B83" s="219"/>
      <c r="C83" s="20" t="s">
        <v>33</v>
      </c>
      <c r="D83" s="52">
        <f t="shared" si="37"/>
        <v>103</v>
      </c>
      <c r="E83" s="160">
        <v>7</v>
      </c>
      <c r="F83" s="160">
        <v>62</v>
      </c>
      <c r="G83" s="160">
        <v>29</v>
      </c>
      <c r="H83" s="160">
        <v>3</v>
      </c>
      <c r="I83" s="52">
        <v>2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2:20" ht="15" customHeight="1" x14ac:dyDescent="0.2">
      <c r="B84" s="217" t="s">
        <v>2</v>
      </c>
      <c r="C84" s="20" t="s">
        <v>3</v>
      </c>
      <c r="D84" s="52">
        <f t="shared" si="37"/>
        <v>368</v>
      </c>
      <c r="E84" s="160">
        <f>SUM(E85:E89)</f>
        <v>35</v>
      </c>
      <c r="F84" s="160">
        <f t="shared" ref="F84:H84" si="39">SUM(F85:F89)</f>
        <v>151</v>
      </c>
      <c r="G84" s="160">
        <f t="shared" si="39"/>
        <v>156</v>
      </c>
      <c r="H84" s="160">
        <f t="shared" si="39"/>
        <v>20</v>
      </c>
      <c r="I84" s="52">
        <v>6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2:20" ht="15" customHeight="1" x14ac:dyDescent="0.2">
      <c r="B85" s="218"/>
      <c r="C85" s="20" t="s">
        <v>34</v>
      </c>
      <c r="D85" s="52">
        <f t="shared" si="37"/>
        <v>14</v>
      </c>
      <c r="E85" s="161">
        <v>0</v>
      </c>
      <c r="F85" s="161">
        <v>5</v>
      </c>
      <c r="G85" s="161">
        <v>9</v>
      </c>
      <c r="H85" s="161">
        <v>0</v>
      </c>
      <c r="I85" s="52">
        <v>0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2:20" ht="15" customHeight="1" x14ac:dyDescent="0.2">
      <c r="B86" s="218"/>
      <c r="C86" s="19" t="s">
        <v>31</v>
      </c>
      <c r="D86" s="52">
        <f t="shared" si="37"/>
        <v>68</v>
      </c>
      <c r="E86" s="161">
        <v>10</v>
      </c>
      <c r="F86" s="161">
        <v>13</v>
      </c>
      <c r="G86" s="161">
        <v>36</v>
      </c>
      <c r="H86" s="161">
        <v>7</v>
      </c>
      <c r="I86" s="52">
        <v>2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2:20" ht="15" customHeight="1" x14ac:dyDescent="0.2">
      <c r="B87" s="218"/>
      <c r="C87" s="20" t="s">
        <v>7</v>
      </c>
      <c r="D87" s="52">
        <f t="shared" si="37"/>
        <v>103</v>
      </c>
      <c r="E87" s="161">
        <v>17</v>
      </c>
      <c r="F87" s="161">
        <v>40</v>
      </c>
      <c r="G87" s="161">
        <v>40</v>
      </c>
      <c r="H87" s="161">
        <v>5</v>
      </c>
      <c r="I87" s="52">
        <v>1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2:20" ht="15" customHeight="1" x14ac:dyDescent="0.2">
      <c r="B88" s="218"/>
      <c r="C88" s="20" t="s">
        <v>32</v>
      </c>
      <c r="D88" s="52">
        <f t="shared" si="37"/>
        <v>87</v>
      </c>
      <c r="E88" s="74">
        <v>4</v>
      </c>
      <c r="F88" s="74">
        <v>39</v>
      </c>
      <c r="G88" s="74">
        <v>37</v>
      </c>
      <c r="H88" s="74">
        <v>6</v>
      </c>
      <c r="I88" s="52">
        <v>1</v>
      </c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2:20" ht="15" customHeight="1" x14ac:dyDescent="0.2">
      <c r="B89" s="219"/>
      <c r="C89" s="20" t="s">
        <v>33</v>
      </c>
      <c r="D89" s="52">
        <f t="shared" si="37"/>
        <v>96</v>
      </c>
      <c r="E89" s="74">
        <v>4</v>
      </c>
      <c r="F89" s="74">
        <v>54</v>
      </c>
      <c r="G89" s="74">
        <v>34</v>
      </c>
      <c r="H89" s="74">
        <v>2</v>
      </c>
      <c r="I89" s="52">
        <v>2</v>
      </c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2:20" x14ac:dyDescent="0.2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2:20" x14ac:dyDescent="0.2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2:20" x14ac:dyDescent="0.2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2:20" x14ac:dyDescent="0.2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2:20" x14ac:dyDescent="0.2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2:20" x14ac:dyDescent="0.2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2:20" x14ac:dyDescent="0.2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2:20" x14ac:dyDescent="0.2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2:20" x14ac:dyDescent="0.2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2:20" x14ac:dyDescent="0.2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2:20" x14ac:dyDescent="0.2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2:20" x14ac:dyDescent="0.2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2:20" x14ac:dyDescent="0.2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2:20" x14ac:dyDescent="0.2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2:20" x14ac:dyDescent="0.2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2:20" x14ac:dyDescent="0.2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2:20" x14ac:dyDescent="0.2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2:20" x14ac:dyDescent="0.2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2:20" x14ac:dyDescent="0.2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2:20" x14ac:dyDescent="0.2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2:20" x14ac:dyDescent="0.2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2:20" x14ac:dyDescent="0.2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2:20" x14ac:dyDescent="0.2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2:20" x14ac:dyDescent="0.2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</row>
    <row r="114" spans="2:20" x14ac:dyDescent="0.2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2:20" x14ac:dyDescent="0.2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</row>
    <row r="116" spans="2:20" x14ac:dyDescent="0.2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</row>
    <row r="117" spans="2:20" x14ac:dyDescent="0.2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</row>
    <row r="118" spans="2:20" x14ac:dyDescent="0.2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2:20" x14ac:dyDescent="0.2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</row>
    <row r="120" spans="2:20" x14ac:dyDescent="0.2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2:20" x14ac:dyDescent="0.2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</row>
    <row r="122" spans="2:20" x14ac:dyDescent="0.2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</row>
    <row r="123" spans="2:20" x14ac:dyDescent="0.2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</row>
    <row r="124" spans="2:20" x14ac:dyDescent="0.2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25" spans="2:20" x14ac:dyDescent="0.2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</row>
    <row r="126" spans="2:20" x14ac:dyDescent="0.2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2:20" x14ac:dyDescent="0.2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</row>
    <row r="128" spans="2:20" x14ac:dyDescent="0.2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</row>
    <row r="129" spans="2:20" x14ac:dyDescent="0.2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spans="2:20" x14ac:dyDescent="0.2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</row>
    <row r="131" spans="2:20" x14ac:dyDescent="0.2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</row>
    <row r="132" spans="2:20" x14ac:dyDescent="0.2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</row>
    <row r="133" spans="2:20" x14ac:dyDescent="0.2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</row>
    <row r="134" spans="2:20" x14ac:dyDescent="0.2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</row>
    <row r="135" spans="2:20" x14ac:dyDescent="0.2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</row>
    <row r="136" spans="2:20" x14ac:dyDescent="0.2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</row>
    <row r="137" spans="2:20" x14ac:dyDescent="0.2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</row>
    <row r="138" spans="2:20" x14ac:dyDescent="0.2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</row>
    <row r="139" spans="2:20" x14ac:dyDescent="0.2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</row>
    <row r="140" spans="2:20" x14ac:dyDescent="0.2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</row>
    <row r="141" spans="2:20" x14ac:dyDescent="0.2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</row>
    <row r="142" spans="2:20" x14ac:dyDescent="0.2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</row>
    <row r="143" spans="2:20" x14ac:dyDescent="0.2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</row>
    <row r="144" spans="2:20" x14ac:dyDescent="0.2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</row>
    <row r="145" spans="2:20" x14ac:dyDescent="0.2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</row>
    <row r="146" spans="2:20" x14ac:dyDescent="0.2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</row>
    <row r="147" spans="2:20" x14ac:dyDescent="0.2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</row>
    <row r="148" spans="2:20" x14ac:dyDescent="0.2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</row>
    <row r="149" spans="2:20" x14ac:dyDescent="0.2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</row>
    <row r="150" spans="2:20" x14ac:dyDescent="0.2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</row>
    <row r="151" spans="2:20" x14ac:dyDescent="0.2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</row>
    <row r="152" spans="2:20" x14ac:dyDescent="0.2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</row>
    <row r="153" spans="2:20" x14ac:dyDescent="0.2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</row>
  </sheetData>
  <mergeCells count="17">
    <mergeCell ref="B62:B67"/>
    <mergeCell ref="B71:C71"/>
    <mergeCell ref="B72:B77"/>
    <mergeCell ref="B78:B83"/>
    <mergeCell ref="B84:B89"/>
    <mergeCell ref="B5:C5"/>
    <mergeCell ref="B6:B11"/>
    <mergeCell ref="B12:B17"/>
    <mergeCell ref="B18:B23"/>
    <mergeCell ref="B3:P3"/>
    <mergeCell ref="B40:B45"/>
    <mergeCell ref="B49:C49"/>
    <mergeCell ref="B50:B55"/>
    <mergeCell ref="B56:B61"/>
    <mergeCell ref="B27:C27"/>
    <mergeCell ref="B28:B33"/>
    <mergeCell ref="B34:B39"/>
  </mergeCells>
  <conditionalFormatting sqref="D72:I89">
    <cfRule type="cellIs" dxfId="17" priority="4" operator="lessThan">
      <formula>10</formula>
    </cfRule>
  </conditionalFormatting>
  <pageMargins left="0.75" right="0.75" top="1" bottom="1" header="0.5" footer="0.5"/>
  <pageSetup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9"/>
  <sheetViews>
    <sheetView workbookViewId="0">
      <pane ySplit="5" topLeftCell="A6" activePane="bottomLeft" state="frozen"/>
      <selection activeCell="G119" sqref="G119"/>
      <selection pane="bottomLeft" activeCell="A6" sqref="A6"/>
    </sheetView>
  </sheetViews>
  <sheetFormatPr baseColWidth="10" defaultRowHeight="12" x14ac:dyDescent="0.2"/>
  <cols>
    <col min="1" max="1" width="4.5703125" style="35" customWidth="1"/>
    <col min="2" max="2" width="14.5703125" style="35" customWidth="1"/>
    <col min="3" max="3" width="14.140625" style="35" customWidth="1"/>
    <col min="4" max="4" width="12" style="35" bestFit="1" customWidth="1"/>
    <col min="5" max="5" width="13.5703125" style="35" customWidth="1"/>
    <col min="6" max="6" width="15.85546875" style="35" customWidth="1"/>
    <col min="7" max="7" width="12.7109375" style="35" customWidth="1"/>
    <col min="8" max="16384" width="11.42578125" style="35"/>
  </cols>
  <sheetData>
    <row r="1" spans="2:19" ht="69.95" customHeight="1" x14ac:dyDescent="0.2"/>
    <row r="2" spans="2:19" ht="18" customHeight="1" x14ac:dyDescent="0.2"/>
    <row r="3" spans="2:19" ht="15" customHeight="1" x14ac:dyDescent="0.25">
      <c r="B3" s="216" t="s">
        <v>185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</row>
    <row r="4" spans="2:19" ht="15" customHeight="1" x14ac:dyDescent="0.25"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2:19" ht="40.5" customHeight="1" x14ac:dyDescent="0.2">
      <c r="B5" s="242" t="s">
        <v>51</v>
      </c>
      <c r="C5" s="243"/>
      <c r="D5" s="27" t="s">
        <v>10</v>
      </c>
      <c r="E5" s="27" t="s">
        <v>131</v>
      </c>
      <c r="F5" s="27" t="s">
        <v>130</v>
      </c>
      <c r="G5" s="27" t="s">
        <v>4</v>
      </c>
    </row>
    <row r="6" spans="2:19" x14ac:dyDescent="0.2">
      <c r="B6" s="217" t="s">
        <v>0</v>
      </c>
      <c r="C6" s="28" t="s">
        <v>3</v>
      </c>
      <c r="D6" s="14">
        <v>7331.6102260000234</v>
      </c>
      <c r="E6" s="14">
        <v>5077.3360999999986</v>
      </c>
      <c r="F6" s="14">
        <v>2088.5447899999999</v>
      </c>
      <c r="G6" s="14">
        <v>165.72933599999996</v>
      </c>
    </row>
    <row r="7" spans="2:19" x14ac:dyDescent="0.2">
      <c r="B7" s="218"/>
      <c r="C7" s="19" t="s">
        <v>34</v>
      </c>
      <c r="D7" s="14">
        <v>834.31768799999918</v>
      </c>
      <c r="E7" s="14">
        <v>606.33463700000016</v>
      </c>
      <c r="F7" s="14">
        <v>207.81399399999998</v>
      </c>
      <c r="G7" s="14"/>
    </row>
    <row r="8" spans="2:19" x14ac:dyDescent="0.2">
      <c r="B8" s="218"/>
      <c r="C8" s="47" t="s">
        <v>31</v>
      </c>
      <c r="D8" s="14">
        <v>2119.8538030000195</v>
      </c>
      <c r="E8" s="14">
        <v>1631.6770819999986</v>
      </c>
      <c r="F8" s="14">
        <v>422.85954499999991</v>
      </c>
      <c r="G8" s="14"/>
    </row>
    <row r="9" spans="2:19" x14ac:dyDescent="0.2">
      <c r="B9" s="218"/>
      <c r="C9" s="47" t="s">
        <v>7</v>
      </c>
      <c r="D9" s="14">
        <v>2153.8304510000062</v>
      </c>
      <c r="E9" s="14">
        <v>1369.6200569999999</v>
      </c>
      <c r="F9" s="14">
        <v>732.62966000000006</v>
      </c>
      <c r="G9" s="14"/>
    </row>
    <row r="10" spans="2:19" x14ac:dyDescent="0.2">
      <c r="B10" s="218"/>
      <c r="C10" s="47" t="s">
        <v>32</v>
      </c>
      <c r="D10" s="14">
        <v>1004.1180920000006</v>
      </c>
      <c r="E10" s="14">
        <v>701.8189450000001</v>
      </c>
      <c r="F10" s="14">
        <v>293.31186600000001</v>
      </c>
      <c r="G10" s="14"/>
    </row>
    <row r="11" spans="2:19" x14ac:dyDescent="0.2">
      <c r="B11" s="219"/>
      <c r="C11" s="47" t="s">
        <v>33</v>
      </c>
      <c r="D11" s="14">
        <v>1219.4901919999984</v>
      </c>
      <c r="E11" s="14">
        <v>767.88537900000063</v>
      </c>
      <c r="F11" s="14">
        <v>431.92972499999985</v>
      </c>
      <c r="G11" s="14"/>
    </row>
    <row r="12" spans="2:19" x14ac:dyDescent="0.2">
      <c r="B12" s="220" t="s">
        <v>1</v>
      </c>
      <c r="C12" s="28" t="s">
        <v>3</v>
      </c>
      <c r="D12" s="14">
        <v>3762.6027009999939</v>
      </c>
      <c r="E12" s="14">
        <v>2576.3744189999993</v>
      </c>
      <c r="F12" s="14">
        <v>1070.6554309999997</v>
      </c>
      <c r="G12" s="14"/>
    </row>
    <row r="13" spans="2:19" x14ac:dyDescent="0.2">
      <c r="B13" s="221"/>
      <c r="C13" s="19" t="s">
        <v>34</v>
      </c>
      <c r="D13" s="14">
        <v>536.64232999999967</v>
      </c>
      <c r="E13" s="14">
        <v>375.28987400000005</v>
      </c>
      <c r="F13" s="14"/>
      <c r="G13" s="14"/>
    </row>
    <row r="14" spans="2:19" x14ac:dyDescent="0.2">
      <c r="B14" s="221"/>
      <c r="C14" s="47" t="s">
        <v>31</v>
      </c>
      <c r="D14" s="14">
        <v>1086.5274979999967</v>
      </c>
      <c r="E14" s="14">
        <v>847.74958799999933</v>
      </c>
      <c r="F14" s="14">
        <v>207.52891599999998</v>
      </c>
      <c r="G14" s="14"/>
    </row>
    <row r="15" spans="2:19" x14ac:dyDescent="0.2">
      <c r="B15" s="221"/>
      <c r="C15" s="47" t="s">
        <v>7</v>
      </c>
      <c r="D15" s="14">
        <v>859.07880099999772</v>
      </c>
      <c r="E15" s="14">
        <v>499.19401500000015</v>
      </c>
      <c r="F15" s="14">
        <v>308.30405199999996</v>
      </c>
      <c r="G15" s="14"/>
    </row>
    <row r="16" spans="2:19" x14ac:dyDescent="0.2">
      <c r="B16" s="221"/>
      <c r="C16" s="47" t="s">
        <v>32</v>
      </c>
      <c r="D16" s="14">
        <v>586.9879259999999</v>
      </c>
      <c r="E16" s="14">
        <v>402.44139300000023</v>
      </c>
      <c r="F16" s="14">
        <v>182.27386899999999</v>
      </c>
      <c r="G16" s="14"/>
    </row>
    <row r="17" spans="2:7" x14ac:dyDescent="0.2">
      <c r="B17" s="223"/>
      <c r="C17" s="47" t="s">
        <v>33</v>
      </c>
      <c r="D17" s="14">
        <v>693.36614599999984</v>
      </c>
      <c r="E17" s="14">
        <v>451.6995490000001</v>
      </c>
      <c r="F17" s="14">
        <v>231.36519499999997</v>
      </c>
      <c r="G17" s="14"/>
    </row>
    <row r="18" spans="2:7" x14ac:dyDescent="0.2">
      <c r="B18" s="220" t="s">
        <v>2</v>
      </c>
      <c r="C18" s="28" t="s">
        <v>3</v>
      </c>
      <c r="D18" s="14">
        <v>3569.0075250000064</v>
      </c>
      <c r="E18" s="14">
        <v>2500.9616809999998</v>
      </c>
      <c r="F18" s="14">
        <v>1017.889359</v>
      </c>
      <c r="G18" s="14"/>
    </row>
    <row r="19" spans="2:7" x14ac:dyDescent="0.2">
      <c r="B19" s="221"/>
      <c r="C19" s="19" t="s">
        <v>34</v>
      </c>
      <c r="D19" s="14">
        <v>297.67535800000007</v>
      </c>
      <c r="E19" s="14">
        <v>231.04476300000002</v>
      </c>
      <c r="F19" s="14"/>
      <c r="G19" s="14"/>
    </row>
    <row r="20" spans="2:7" x14ac:dyDescent="0.2">
      <c r="B20" s="221"/>
      <c r="C20" s="47" t="s">
        <v>31</v>
      </c>
      <c r="D20" s="14">
        <v>1033.3263050000035</v>
      </c>
      <c r="E20" s="14">
        <v>783.92749399999991</v>
      </c>
      <c r="F20" s="14">
        <v>215.33062899999999</v>
      </c>
      <c r="G20" s="14"/>
    </row>
    <row r="21" spans="2:7" x14ac:dyDescent="0.2">
      <c r="B21" s="221"/>
      <c r="C21" s="47" t="s">
        <v>7</v>
      </c>
      <c r="D21" s="14">
        <v>1294.751650000002</v>
      </c>
      <c r="E21" s="14">
        <v>870.42604200000017</v>
      </c>
      <c r="F21" s="14">
        <v>424.32560800000005</v>
      </c>
      <c r="G21" s="14"/>
    </row>
    <row r="22" spans="2:7" x14ac:dyDescent="0.2">
      <c r="B22" s="221"/>
      <c r="C22" s="47" t="s">
        <v>32</v>
      </c>
      <c r="D22" s="14">
        <v>417.1301659999998</v>
      </c>
      <c r="E22" s="14">
        <v>299.37755199999992</v>
      </c>
      <c r="F22" s="14">
        <v>111.037997</v>
      </c>
      <c r="G22" s="14"/>
    </row>
    <row r="23" spans="2:7" x14ac:dyDescent="0.2">
      <c r="B23" s="223"/>
      <c r="C23" s="47" t="s">
        <v>33</v>
      </c>
      <c r="D23" s="14">
        <v>526.12404600000104</v>
      </c>
      <c r="E23" s="14">
        <v>316.18582999999967</v>
      </c>
      <c r="F23" s="14">
        <v>200.56452999999999</v>
      </c>
      <c r="G23" s="14"/>
    </row>
    <row r="27" spans="2:7" ht="36" x14ac:dyDescent="0.2">
      <c r="B27" s="242" t="s">
        <v>52</v>
      </c>
      <c r="C27" s="243"/>
      <c r="D27" s="27" t="s">
        <v>10</v>
      </c>
      <c r="E27" s="27" t="s">
        <v>131</v>
      </c>
      <c r="F27" s="27" t="s">
        <v>130</v>
      </c>
      <c r="G27" s="27" t="s">
        <v>4</v>
      </c>
    </row>
    <row r="28" spans="2:7" x14ac:dyDescent="0.2">
      <c r="B28" s="217" t="s">
        <v>0</v>
      </c>
      <c r="C28" s="28" t="s">
        <v>3</v>
      </c>
      <c r="D28" s="29">
        <f>D6/$D6*100</f>
        <v>100</v>
      </c>
      <c r="E28" s="29">
        <f t="shared" ref="E28:G28" si="0">E6/$D6*100</f>
        <v>69.252673607692444</v>
      </c>
      <c r="F28" s="29">
        <f t="shared" si="0"/>
        <v>28.486849759053097</v>
      </c>
      <c r="G28" s="29">
        <f t="shared" si="0"/>
        <v>2.2604766332541182</v>
      </c>
    </row>
    <row r="29" spans="2:7" x14ac:dyDescent="0.2">
      <c r="B29" s="218"/>
      <c r="C29" s="19" t="s">
        <v>34</v>
      </c>
      <c r="D29" s="29">
        <f t="shared" ref="D29:F29" si="1">D7/$D7*100</f>
        <v>100</v>
      </c>
      <c r="E29" s="29">
        <f t="shared" si="1"/>
        <v>72.674311682578249</v>
      </c>
      <c r="F29" s="29">
        <f t="shared" si="1"/>
        <v>24.908257009169414</v>
      </c>
      <c r="G29" s="29"/>
    </row>
    <row r="30" spans="2:7" x14ac:dyDescent="0.2">
      <c r="B30" s="218"/>
      <c r="C30" s="47" t="s">
        <v>31</v>
      </c>
      <c r="D30" s="29">
        <f t="shared" ref="D30:F30" si="2">D8/$D8*100</f>
        <v>100</v>
      </c>
      <c r="E30" s="29">
        <f t="shared" si="2"/>
        <v>76.971208094201941</v>
      </c>
      <c r="F30" s="29">
        <f t="shared" si="2"/>
        <v>19.947580554921693</v>
      </c>
      <c r="G30" s="29"/>
    </row>
    <row r="31" spans="2:7" x14ac:dyDescent="0.2">
      <c r="B31" s="218"/>
      <c r="C31" s="47" t="s">
        <v>7</v>
      </c>
      <c r="D31" s="29">
        <f t="shared" ref="D31:F31" si="3">D9/$D9*100</f>
        <v>100</v>
      </c>
      <c r="E31" s="29">
        <f t="shared" si="3"/>
        <v>63.589966255890587</v>
      </c>
      <c r="F31" s="29">
        <f t="shared" si="3"/>
        <v>34.015196491434416</v>
      </c>
      <c r="G31" s="29"/>
    </row>
    <row r="32" spans="2:7" x14ac:dyDescent="0.2">
      <c r="B32" s="218"/>
      <c r="C32" s="47" t="s">
        <v>32</v>
      </c>
      <c r="D32" s="29">
        <f t="shared" ref="D32:F32" si="4">D10/$D10*100</f>
        <v>100</v>
      </c>
      <c r="E32" s="29">
        <f t="shared" si="4"/>
        <v>69.894064312905499</v>
      </c>
      <c r="F32" s="29">
        <f t="shared" si="4"/>
        <v>29.210893453356864</v>
      </c>
      <c r="G32" s="29"/>
    </row>
    <row r="33" spans="2:7" x14ac:dyDescent="0.2">
      <c r="B33" s="219"/>
      <c r="C33" s="47" t="s">
        <v>33</v>
      </c>
      <c r="D33" s="29">
        <f t="shared" ref="D33:F33" si="5">D11/$D11*100</f>
        <v>100</v>
      </c>
      <c r="E33" s="29">
        <f t="shared" si="5"/>
        <v>62.967737177176218</v>
      </c>
      <c r="F33" s="29">
        <f t="shared" si="5"/>
        <v>35.418876497204366</v>
      </c>
      <c r="G33" s="29"/>
    </row>
    <row r="34" spans="2:7" x14ac:dyDescent="0.2">
      <c r="B34" s="220" t="s">
        <v>1</v>
      </c>
      <c r="C34" s="28" t="s">
        <v>3</v>
      </c>
      <c r="D34" s="29">
        <f t="shared" ref="D34:F34" si="6">D12/$D12*100</f>
        <v>100</v>
      </c>
      <c r="E34" s="29">
        <f t="shared" si="6"/>
        <v>68.473198573829535</v>
      </c>
      <c r="F34" s="29">
        <f t="shared" si="6"/>
        <v>28.455181587879302</v>
      </c>
      <c r="G34" s="29"/>
    </row>
    <row r="35" spans="2:7" x14ac:dyDescent="0.2">
      <c r="B35" s="221"/>
      <c r="C35" s="19" t="s">
        <v>34</v>
      </c>
      <c r="D35" s="29">
        <f t="shared" ref="D35:E35" si="7">D13/$D13*100</f>
        <v>100</v>
      </c>
      <c r="E35" s="29">
        <f t="shared" si="7"/>
        <v>69.932961494111041</v>
      </c>
      <c r="F35" s="29"/>
      <c r="G35" s="29"/>
    </row>
    <row r="36" spans="2:7" x14ac:dyDescent="0.2">
      <c r="B36" s="221"/>
      <c r="C36" s="47" t="s">
        <v>31</v>
      </c>
      <c r="D36" s="29">
        <f t="shared" ref="D36:F36" si="8">D14/$D14*100</f>
        <v>100</v>
      </c>
      <c r="E36" s="29">
        <f t="shared" si="8"/>
        <v>78.023758216932109</v>
      </c>
      <c r="F36" s="29">
        <f t="shared" si="8"/>
        <v>19.100199155751195</v>
      </c>
      <c r="G36" s="29"/>
    </row>
    <row r="37" spans="2:7" x14ac:dyDescent="0.2">
      <c r="B37" s="221"/>
      <c r="C37" s="47" t="s">
        <v>7</v>
      </c>
      <c r="D37" s="29">
        <f t="shared" ref="D37:F37" si="9">D15/$D15*100</f>
        <v>100</v>
      </c>
      <c r="E37" s="29">
        <f t="shared" si="9"/>
        <v>58.108058820555328</v>
      </c>
      <c r="F37" s="29">
        <f t="shared" si="9"/>
        <v>35.887749952754419</v>
      </c>
      <c r="G37" s="29"/>
    </row>
    <row r="38" spans="2:7" x14ac:dyDescent="0.2">
      <c r="B38" s="221"/>
      <c r="C38" s="47" t="s">
        <v>32</v>
      </c>
      <c r="D38" s="29">
        <f t="shared" ref="D38:F38" si="10">D16/$D16*100</f>
        <v>100</v>
      </c>
      <c r="E38" s="29">
        <f t="shared" si="10"/>
        <v>68.560420951486535</v>
      </c>
      <c r="F38" s="29">
        <f t="shared" si="10"/>
        <v>31.05240515628596</v>
      </c>
      <c r="G38" s="29"/>
    </row>
    <row r="39" spans="2:7" x14ac:dyDescent="0.2">
      <c r="B39" s="223"/>
      <c r="C39" s="47" t="s">
        <v>33</v>
      </c>
      <c r="D39" s="29">
        <f t="shared" ref="D39:F39" si="11">D17/$D17*100</f>
        <v>100</v>
      </c>
      <c r="E39" s="29">
        <f t="shared" si="11"/>
        <v>65.145890321561822</v>
      </c>
      <c r="F39" s="29">
        <f t="shared" si="11"/>
        <v>33.368400856421395</v>
      </c>
      <c r="G39" s="29"/>
    </row>
    <row r="40" spans="2:7" x14ac:dyDescent="0.2">
      <c r="B40" s="220" t="s">
        <v>2</v>
      </c>
      <c r="C40" s="28" t="s">
        <v>3</v>
      </c>
      <c r="D40" s="29">
        <f t="shared" ref="D40:F40" si="12">D18/$D18*100</f>
        <v>100</v>
      </c>
      <c r="E40" s="29">
        <f t="shared" si="12"/>
        <v>70.074430033598631</v>
      </c>
      <c r="F40" s="29">
        <f t="shared" si="12"/>
        <v>28.520235720152993</v>
      </c>
      <c r="G40" s="29"/>
    </row>
    <row r="41" spans="2:7" x14ac:dyDescent="0.2">
      <c r="B41" s="221"/>
      <c r="C41" s="19" t="s">
        <v>34</v>
      </c>
      <c r="D41" s="29">
        <f t="shared" ref="D41:E41" si="13">D19/$D19*100</f>
        <v>100</v>
      </c>
      <c r="E41" s="29">
        <f t="shared" si="13"/>
        <v>77.616355130074282</v>
      </c>
      <c r="F41" s="29"/>
      <c r="G41" s="29"/>
    </row>
    <row r="42" spans="2:7" x14ac:dyDescent="0.2">
      <c r="B42" s="221"/>
      <c r="C42" s="47" t="s">
        <v>31</v>
      </c>
      <c r="D42" s="29">
        <f t="shared" ref="D42:F42" si="14">D20/$D20*100</f>
        <v>100</v>
      </c>
      <c r="E42" s="29">
        <f t="shared" si="14"/>
        <v>75.864467032995677</v>
      </c>
      <c r="F42" s="29">
        <f t="shared" si="14"/>
        <v>20.838589703762477</v>
      </c>
      <c r="G42" s="29"/>
    </row>
    <row r="43" spans="2:7" x14ac:dyDescent="0.2">
      <c r="B43" s="221"/>
      <c r="C43" s="47" t="s">
        <v>7</v>
      </c>
      <c r="D43" s="29">
        <f t="shared" ref="D43:F43" si="15">D21/$D21*100</f>
        <v>100</v>
      </c>
      <c r="E43" s="29">
        <f t="shared" si="15"/>
        <v>67.227258756534411</v>
      </c>
      <c r="F43" s="29">
        <f t="shared" si="15"/>
        <v>32.772741243465447</v>
      </c>
      <c r="G43" s="29"/>
    </row>
    <row r="44" spans="2:7" x14ac:dyDescent="0.2">
      <c r="B44" s="221"/>
      <c r="C44" s="47" t="s">
        <v>32</v>
      </c>
      <c r="D44" s="29">
        <f t="shared" ref="D44:F44" si="16">D22/$D22*100</f>
        <v>100</v>
      </c>
      <c r="E44" s="29">
        <f t="shared" si="16"/>
        <v>71.77077478496247</v>
      </c>
      <c r="F44" s="29">
        <f t="shared" si="16"/>
        <v>26.619507782134377</v>
      </c>
      <c r="G44" s="29"/>
    </row>
    <row r="45" spans="2:7" x14ac:dyDescent="0.2">
      <c r="B45" s="223"/>
      <c r="C45" s="47" t="s">
        <v>33</v>
      </c>
      <c r="D45" s="29">
        <f t="shared" ref="D45:F45" si="17">D23/$D23*100</f>
        <v>100</v>
      </c>
      <c r="E45" s="29">
        <f t="shared" si="17"/>
        <v>60.097201867865024</v>
      </c>
      <c r="F45" s="29">
        <f t="shared" si="17"/>
        <v>38.121148714803198</v>
      </c>
      <c r="G45" s="29"/>
    </row>
    <row r="49" spans="2:7" ht="36" x14ac:dyDescent="0.2">
      <c r="B49" s="242" t="s">
        <v>53</v>
      </c>
      <c r="C49" s="243"/>
      <c r="D49" s="27" t="s">
        <v>10</v>
      </c>
      <c r="E49" s="27" t="s">
        <v>131</v>
      </c>
      <c r="F49" s="27" t="s">
        <v>130</v>
      </c>
      <c r="G49" s="27" t="s">
        <v>4</v>
      </c>
    </row>
    <row r="50" spans="2:7" x14ac:dyDescent="0.2">
      <c r="B50" s="217" t="s">
        <v>0</v>
      </c>
      <c r="C50" s="28" t="s">
        <v>3</v>
      </c>
      <c r="D50" s="43">
        <f>D6/D$6*100</f>
        <v>100</v>
      </c>
      <c r="E50" s="43">
        <f t="shared" ref="E50:G50" si="18">E6/E$6*100</f>
        <v>100</v>
      </c>
      <c r="F50" s="43">
        <f t="shared" si="18"/>
        <v>100</v>
      </c>
      <c r="G50" s="43">
        <f t="shared" si="18"/>
        <v>100</v>
      </c>
    </row>
    <row r="51" spans="2:7" x14ac:dyDescent="0.2">
      <c r="B51" s="218"/>
      <c r="C51" s="19" t="s">
        <v>34</v>
      </c>
      <c r="D51" s="43">
        <f t="shared" ref="D51:F51" si="19">D7/D$6*100</f>
        <v>11.379733268433528</v>
      </c>
      <c r="E51" s="43">
        <f t="shared" si="19"/>
        <v>11.941983454670261</v>
      </c>
      <c r="F51" s="43">
        <f t="shared" si="19"/>
        <v>9.9501813413347957</v>
      </c>
      <c r="G51" s="43"/>
    </row>
    <row r="52" spans="2:7" x14ac:dyDescent="0.2">
      <c r="B52" s="218"/>
      <c r="C52" s="47" t="s">
        <v>31</v>
      </c>
      <c r="D52" s="43">
        <f t="shared" ref="D52:F52" si="20">D8/D$6*100</f>
        <v>28.913891186991926</v>
      </c>
      <c r="E52" s="43">
        <f t="shared" si="20"/>
        <v>32.136479639391986</v>
      </c>
      <c r="F52" s="43">
        <f t="shared" si="20"/>
        <v>20.246611278085155</v>
      </c>
      <c r="G52" s="43"/>
    </row>
    <row r="53" spans="2:7" x14ac:dyDescent="0.2">
      <c r="B53" s="218"/>
      <c r="C53" s="47" t="s">
        <v>7</v>
      </c>
      <c r="D53" s="43">
        <f t="shared" ref="D53:F53" si="21">D9/D$6*100</f>
        <v>29.377318005284796</v>
      </c>
      <c r="E53" s="43">
        <f t="shared" si="21"/>
        <v>26.975170247248357</v>
      </c>
      <c r="F53" s="43">
        <f t="shared" si="21"/>
        <v>35.078474903092697</v>
      </c>
      <c r="G53" s="43"/>
    </row>
    <row r="54" spans="2:7" x14ac:dyDescent="0.2">
      <c r="B54" s="218"/>
      <c r="C54" s="47" t="s">
        <v>32</v>
      </c>
      <c r="D54" s="43">
        <f t="shared" ref="D54:F54" si="22">D10/D$6*100</f>
        <v>13.695737512601333</v>
      </c>
      <c r="E54" s="43">
        <f t="shared" si="22"/>
        <v>13.822581983493279</v>
      </c>
      <c r="F54" s="43">
        <f t="shared" si="22"/>
        <v>14.043838916186232</v>
      </c>
      <c r="G54" s="43"/>
    </row>
    <row r="55" spans="2:7" x14ac:dyDescent="0.2">
      <c r="B55" s="219"/>
      <c r="C55" s="47" t="s">
        <v>33</v>
      </c>
      <c r="D55" s="43">
        <f t="shared" ref="D55:F55" si="23">D11/D$6*100</f>
        <v>16.633320026688423</v>
      </c>
      <c r="E55" s="43">
        <f t="shared" si="23"/>
        <v>15.123784675196131</v>
      </c>
      <c r="F55" s="43">
        <f t="shared" si="23"/>
        <v>20.680893561301115</v>
      </c>
      <c r="G55" s="43"/>
    </row>
    <row r="56" spans="2:7" x14ac:dyDescent="0.2">
      <c r="B56" s="220" t="s">
        <v>1</v>
      </c>
      <c r="C56" s="28" t="s">
        <v>3</v>
      </c>
      <c r="D56" s="43">
        <f>D12/D$12*100</f>
        <v>100</v>
      </c>
      <c r="E56" s="43">
        <f t="shared" ref="E56:F56" si="24">E12/E$12*100</f>
        <v>100</v>
      </c>
      <c r="F56" s="43">
        <f t="shared" si="24"/>
        <v>100</v>
      </c>
      <c r="G56" s="43"/>
    </row>
    <row r="57" spans="2:7" x14ac:dyDescent="0.2">
      <c r="B57" s="221"/>
      <c r="C57" s="19" t="s">
        <v>34</v>
      </c>
      <c r="D57" s="43">
        <f t="shared" ref="D57:E57" si="25">D13/D$12*100</f>
        <v>14.262529760513253</v>
      </c>
      <c r="E57" s="43">
        <f t="shared" si="25"/>
        <v>14.566589049803797</v>
      </c>
      <c r="F57" s="43"/>
      <c r="G57" s="43"/>
    </row>
    <row r="58" spans="2:7" x14ac:dyDescent="0.2">
      <c r="B58" s="221"/>
      <c r="C58" s="47" t="s">
        <v>31</v>
      </c>
      <c r="D58" s="43">
        <f t="shared" ref="D58:F58" si="26">D14/D$12*100</f>
        <v>28.877019030237456</v>
      </c>
      <c r="E58" s="43">
        <f t="shared" si="26"/>
        <v>32.904751023302239</v>
      </c>
      <c r="F58" s="43">
        <f t="shared" si="26"/>
        <v>19.383352476544815</v>
      </c>
      <c r="G58" s="43"/>
    </row>
    <row r="59" spans="2:7" x14ac:dyDescent="0.2">
      <c r="B59" s="221"/>
      <c r="C59" s="47" t="s">
        <v>7</v>
      </c>
      <c r="D59" s="43">
        <f t="shared" ref="D59:F59" si="27">D15/D$12*100</f>
        <v>22.8320359407513</v>
      </c>
      <c r="E59" s="43">
        <f t="shared" si="27"/>
        <v>19.37583339279384</v>
      </c>
      <c r="F59" s="43">
        <f t="shared" si="27"/>
        <v>28.79582385455625</v>
      </c>
      <c r="G59" s="43"/>
    </row>
    <row r="60" spans="2:7" x14ac:dyDescent="0.2">
      <c r="B60" s="221"/>
      <c r="C60" s="47" t="s">
        <v>32</v>
      </c>
      <c r="D60" s="43">
        <f t="shared" ref="D60:F60" si="28">D16/D$12*100</f>
        <v>15.60058216733845</v>
      </c>
      <c r="E60" s="43">
        <f t="shared" si="28"/>
        <v>15.620454466249702</v>
      </c>
      <c r="F60" s="43">
        <f t="shared" si="28"/>
        <v>17.024512623053237</v>
      </c>
      <c r="G60" s="43"/>
    </row>
    <row r="61" spans="2:7" x14ac:dyDescent="0.2">
      <c r="B61" s="223"/>
      <c r="C61" s="47" t="s">
        <v>33</v>
      </c>
      <c r="D61" s="43">
        <f t="shared" ref="D61:F61" si="29">D17/D$12*100</f>
        <v>18.427833101159543</v>
      </c>
      <c r="E61" s="43">
        <f t="shared" si="29"/>
        <v>17.532372067850446</v>
      </c>
      <c r="F61" s="43">
        <f t="shared" si="29"/>
        <v>21.609678361590458</v>
      </c>
      <c r="G61" s="43"/>
    </row>
    <row r="62" spans="2:7" x14ac:dyDescent="0.2">
      <c r="B62" s="220" t="s">
        <v>2</v>
      </c>
      <c r="C62" s="28" t="s">
        <v>3</v>
      </c>
      <c r="D62" s="43">
        <f>D18/D$18*100</f>
        <v>100</v>
      </c>
      <c r="E62" s="43">
        <f t="shared" ref="E62:F62" si="30">E18/E$18*100</f>
        <v>100</v>
      </c>
      <c r="F62" s="43">
        <f t="shared" si="30"/>
        <v>100</v>
      </c>
      <c r="G62" s="43"/>
    </row>
    <row r="63" spans="2:7" x14ac:dyDescent="0.2">
      <c r="B63" s="221"/>
      <c r="C63" s="19" t="s">
        <v>34</v>
      </c>
      <c r="D63" s="43">
        <f t="shared" ref="D63:E63" si="31">D19/D$18*100</f>
        <v>8.3405640339746707</v>
      </c>
      <c r="E63" s="43">
        <f t="shared" si="31"/>
        <v>9.2382368252686575</v>
      </c>
      <c r="F63" s="43"/>
      <c r="G63" s="43"/>
    </row>
    <row r="64" spans="2:7" x14ac:dyDescent="0.2">
      <c r="B64" s="221"/>
      <c r="C64" s="47" t="s">
        <v>31</v>
      </c>
      <c r="D64" s="43">
        <f t="shared" ref="D64:F64" si="32">D20/D$18*100</f>
        <v>28.952763415650175</v>
      </c>
      <c r="E64" s="43">
        <f t="shared" si="32"/>
        <v>31.345042187393673</v>
      </c>
      <c r="F64" s="43">
        <f t="shared" si="32"/>
        <v>21.154620302892859</v>
      </c>
      <c r="G64" s="43"/>
    </row>
    <row r="65" spans="2:7" x14ac:dyDescent="0.2">
      <c r="B65" s="221"/>
      <c r="C65" s="47" t="s">
        <v>7</v>
      </c>
      <c r="D65" s="43">
        <f t="shared" ref="D65:F65" si="33">D21/D$18*100</f>
        <v>36.277638557234468</v>
      </c>
      <c r="E65" s="43">
        <f t="shared" si="33"/>
        <v>34.803653675012072</v>
      </c>
      <c r="F65" s="43">
        <f t="shared" si="33"/>
        <v>41.68681048172742</v>
      </c>
      <c r="G65" s="43"/>
    </row>
    <row r="66" spans="2:7" x14ac:dyDescent="0.2">
      <c r="B66" s="221"/>
      <c r="C66" s="47" t="s">
        <v>32</v>
      </c>
      <c r="D66" s="43">
        <f t="shared" ref="D66:F66" si="34">D22/D$18*100</f>
        <v>11.687567568241512</v>
      </c>
      <c r="E66" s="43">
        <f t="shared" si="34"/>
        <v>11.970497360051313</v>
      </c>
      <c r="F66" s="43">
        <f t="shared" si="34"/>
        <v>10.908650927354866</v>
      </c>
      <c r="G66" s="43"/>
    </row>
    <row r="67" spans="2:7" x14ac:dyDescent="0.2">
      <c r="B67" s="223"/>
      <c r="C67" s="47" t="s">
        <v>33</v>
      </c>
      <c r="D67" s="43">
        <f t="shared" ref="D67:F67" si="35">D23/D$18*100</f>
        <v>14.741466424899178</v>
      </c>
      <c r="E67" s="43">
        <f t="shared" si="35"/>
        <v>12.642569952274279</v>
      </c>
      <c r="F67" s="43">
        <f t="shared" si="35"/>
        <v>19.703961754452333</v>
      </c>
      <c r="G67" s="43"/>
    </row>
    <row r="71" spans="2:7" ht="36" x14ac:dyDescent="0.2">
      <c r="B71" s="242" t="s">
        <v>75</v>
      </c>
      <c r="C71" s="243"/>
      <c r="D71" s="27" t="s">
        <v>10</v>
      </c>
      <c r="E71" s="27" t="s">
        <v>131</v>
      </c>
      <c r="F71" s="27" t="s">
        <v>130</v>
      </c>
      <c r="G71" s="27" t="s">
        <v>4</v>
      </c>
    </row>
    <row r="72" spans="2:7" x14ac:dyDescent="0.2">
      <c r="B72" s="217" t="s">
        <v>0</v>
      </c>
      <c r="C72" s="28" t="s">
        <v>3</v>
      </c>
      <c r="D72" s="42">
        <f t="shared" ref="D72:D89" si="36">SUM(E72:G72)</f>
        <v>733</v>
      </c>
      <c r="E72" s="42">
        <f>SUM(E73:E77)</f>
        <v>506</v>
      </c>
      <c r="F72" s="42">
        <v>212</v>
      </c>
      <c r="G72" s="42">
        <f t="shared" ref="G72" si="37">SUM(G73:G77)</f>
        <v>15</v>
      </c>
    </row>
    <row r="73" spans="2:7" x14ac:dyDescent="0.2">
      <c r="B73" s="218"/>
      <c r="C73" s="19" t="s">
        <v>34</v>
      </c>
      <c r="D73" s="42">
        <f t="shared" si="36"/>
        <v>40</v>
      </c>
      <c r="E73" s="42">
        <v>29</v>
      </c>
      <c r="F73" s="42">
        <v>10</v>
      </c>
      <c r="G73" s="42">
        <v>1</v>
      </c>
    </row>
    <row r="74" spans="2:7" x14ac:dyDescent="0.2">
      <c r="B74" s="218"/>
      <c r="C74" s="47" t="s">
        <v>31</v>
      </c>
      <c r="D74" s="42">
        <f t="shared" si="36"/>
        <v>137</v>
      </c>
      <c r="E74" s="42">
        <v>106</v>
      </c>
      <c r="F74" s="42">
        <v>27</v>
      </c>
      <c r="G74" s="42">
        <v>4</v>
      </c>
    </row>
    <row r="75" spans="2:7" x14ac:dyDescent="0.2">
      <c r="B75" s="218"/>
      <c r="C75" s="47" t="s">
        <v>7</v>
      </c>
      <c r="D75" s="42">
        <f t="shared" si="36"/>
        <v>159</v>
      </c>
      <c r="E75" s="42">
        <v>98</v>
      </c>
      <c r="F75" s="42">
        <v>58</v>
      </c>
      <c r="G75" s="42">
        <v>3</v>
      </c>
    </row>
    <row r="76" spans="2:7" x14ac:dyDescent="0.2">
      <c r="B76" s="218"/>
      <c r="C76" s="47" t="s">
        <v>32</v>
      </c>
      <c r="D76" s="42">
        <f t="shared" si="36"/>
        <v>198</v>
      </c>
      <c r="E76" s="42">
        <v>142</v>
      </c>
      <c r="F76" s="42">
        <v>53</v>
      </c>
      <c r="G76" s="42">
        <v>3</v>
      </c>
    </row>
    <row r="77" spans="2:7" x14ac:dyDescent="0.2">
      <c r="B77" s="219"/>
      <c r="C77" s="47" t="s">
        <v>33</v>
      </c>
      <c r="D77" s="42">
        <f t="shared" si="36"/>
        <v>199</v>
      </c>
      <c r="E77" s="42">
        <v>131</v>
      </c>
      <c r="F77" s="42">
        <v>64</v>
      </c>
      <c r="G77" s="42">
        <v>4</v>
      </c>
    </row>
    <row r="78" spans="2:7" x14ac:dyDescent="0.2">
      <c r="B78" s="220" t="s">
        <v>1</v>
      </c>
      <c r="C78" s="28" t="s">
        <v>3</v>
      </c>
      <c r="D78" s="42">
        <f t="shared" si="36"/>
        <v>365</v>
      </c>
      <c r="E78" s="42">
        <f>SUM(E79:E83)</f>
        <v>250</v>
      </c>
      <c r="F78" s="42">
        <v>106</v>
      </c>
      <c r="G78" s="42">
        <f t="shared" ref="G78" si="38">SUM(G79:G83)</f>
        <v>9</v>
      </c>
    </row>
    <row r="79" spans="2:7" x14ac:dyDescent="0.2">
      <c r="B79" s="221"/>
      <c r="C79" s="19" t="s">
        <v>34</v>
      </c>
      <c r="D79" s="42">
        <f t="shared" si="36"/>
        <v>26</v>
      </c>
      <c r="E79" s="42">
        <v>18</v>
      </c>
      <c r="F79" s="42">
        <v>7</v>
      </c>
      <c r="G79" s="42">
        <v>1</v>
      </c>
    </row>
    <row r="80" spans="2:7" x14ac:dyDescent="0.2">
      <c r="B80" s="221"/>
      <c r="C80" s="47" t="s">
        <v>31</v>
      </c>
      <c r="D80" s="42">
        <f t="shared" si="36"/>
        <v>69</v>
      </c>
      <c r="E80" s="42">
        <v>54</v>
      </c>
      <c r="F80" s="42">
        <v>13</v>
      </c>
      <c r="G80" s="42">
        <v>2</v>
      </c>
    </row>
    <row r="81" spans="2:7" x14ac:dyDescent="0.2">
      <c r="B81" s="221"/>
      <c r="C81" s="47" t="s">
        <v>7</v>
      </c>
      <c r="D81" s="42">
        <f t="shared" si="36"/>
        <v>56</v>
      </c>
      <c r="E81" s="42">
        <v>33</v>
      </c>
      <c r="F81" s="42">
        <v>20</v>
      </c>
      <c r="G81" s="42">
        <v>3</v>
      </c>
    </row>
    <row r="82" spans="2:7" x14ac:dyDescent="0.2">
      <c r="B82" s="221"/>
      <c r="C82" s="47" t="s">
        <v>32</v>
      </c>
      <c r="D82" s="42">
        <f t="shared" si="36"/>
        <v>111</v>
      </c>
      <c r="E82" s="42">
        <v>79</v>
      </c>
      <c r="F82" s="42">
        <v>31</v>
      </c>
      <c r="G82" s="42">
        <v>1</v>
      </c>
    </row>
    <row r="83" spans="2:7" x14ac:dyDescent="0.2">
      <c r="B83" s="223"/>
      <c r="C83" s="47" t="s">
        <v>33</v>
      </c>
      <c r="D83" s="42">
        <f t="shared" si="36"/>
        <v>103</v>
      </c>
      <c r="E83" s="42">
        <v>66</v>
      </c>
      <c r="F83" s="42">
        <v>35</v>
      </c>
      <c r="G83" s="42">
        <v>2</v>
      </c>
    </row>
    <row r="84" spans="2:7" x14ac:dyDescent="0.2">
      <c r="B84" s="220" t="s">
        <v>2</v>
      </c>
      <c r="C84" s="28" t="s">
        <v>3</v>
      </c>
      <c r="D84" s="42">
        <f t="shared" si="36"/>
        <v>368</v>
      </c>
      <c r="E84" s="42">
        <f>SUM(E85:E89)</f>
        <v>256</v>
      </c>
      <c r="F84" s="42">
        <v>106</v>
      </c>
      <c r="G84" s="42">
        <f t="shared" ref="G84" si="39">SUM(G85:G89)</f>
        <v>6</v>
      </c>
    </row>
    <row r="85" spans="2:7" x14ac:dyDescent="0.2">
      <c r="B85" s="221"/>
      <c r="C85" s="19" t="s">
        <v>34</v>
      </c>
      <c r="D85" s="42">
        <f t="shared" si="36"/>
        <v>14</v>
      </c>
      <c r="E85" s="42">
        <v>11</v>
      </c>
      <c r="F85" s="42">
        <v>3</v>
      </c>
      <c r="G85" s="42">
        <v>0</v>
      </c>
    </row>
    <row r="86" spans="2:7" x14ac:dyDescent="0.2">
      <c r="B86" s="221"/>
      <c r="C86" s="47" t="s">
        <v>31</v>
      </c>
      <c r="D86" s="42">
        <f t="shared" si="36"/>
        <v>68</v>
      </c>
      <c r="E86" s="42">
        <v>52</v>
      </c>
      <c r="F86" s="42">
        <v>14</v>
      </c>
      <c r="G86" s="42">
        <v>2</v>
      </c>
    </row>
    <row r="87" spans="2:7" x14ac:dyDescent="0.2">
      <c r="B87" s="221"/>
      <c r="C87" s="47" t="s">
        <v>7</v>
      </c>
      <c r="D87" s="42">
        <f t="shared" si="36"/>
        <v>103</v>
      </c>
      <c r="E87" s="42">
        <v>65</v>
      </c>
      <c r="F87" s="42">
        <v>38</v>
      </c>
      <c r="G87" s="42">
        <v>0</v>
      </c>
    </row>
    <row r="88" spans="2:7" x14ac:dyDescent="0.2">
      <c r="B88" s="221"/>
      <c r="C88" s="47" t="s">
        <v>32</v>
      </c>
      <c r="D88" s="42">
        <f t="shared" si="36"/>
        <v>87</v>
      </c>
      <c r="E88" s="42">
        <v>63</v>
      </c>
      <c r="F88" s="42">
        <v>22</v>
      </c>
      <c r="G88" s="42">
        <v>2</v>
      </c>
    </row>
    <row r="89" spans="2:7" x14ac:dyDescent="0.2">
      <c r="B89" s="223"/>
      <c r="C89" s="47" t="s">
        <v>33</v>
      </c>
      <c r="D89" s="42">
        <f t="shared" si="36"/>
        <v>96</v>
      </c>
      <c r="E89" s="42">
        <v>65</v>
      </c>
      <c r="F89" s="42">
        <v>29</v>
      </c>
      <c r="G89" s="42">
        <v>2</v>
      </c>
    </row>
  </sheetData>
  <mergeCells count="18">
    <mergeCell ref="B27:C27"/>
    <mergeCell ref="B5:C5"/>
    <mergeCell ref="B84:B89"/>
    <mergeCell ref="B56:B61"/>
    <mergeCell ref="B62:B67"/>
    <mergeCell ref="B3:S3"/>
    <mergeCell ref="B50:B55"/>
    <mergeCell ref="B71:C71"/>
    <mergeCell ref="B72:B77"/>
    <mergeCell ref="B78:B83"/>
    <mergeCell ref="B28:B33"/>
    <mergeCell ref="B34:B39"/>
    <mergeCell ref="B40:B45"/>
    <mergeCell ref="B49:C49"/>
    <mergeCell ref="B4:K4"/>
    <mergeCell ref="B18:B23"/>
    <mergeCell ref="B12:B17"/>
    <mergeCell ref="B6:B11"/>
  </mergeCells>
  <conditionalFormatting sqref="D72:G89">
    <cfRule type="cellIs" dxfId="16" priority="4" operator="lessThan">
      <formula>10</formula>
    </cfRule>
  </conditionalFormatting>
  <conditionalFormatting sqref="F50:G67">
    <cfRule type="cellIs" dxfId="15" priority="3" operator="lessThan">
      <formula>10</formula>
    </cfRule>
  </conditionalFormatting>
  <conditionalFormatting sqref="F28:G45">
    <cfRule type="cellIs" dxfId="14" priority="2" operator="lessThan">
      <formula>10</formula>
    </cfRule>
  </conditionalFormatting>
  <conditionalFormatting sqref="F6:G23">
    <cfRule type="cellIs" dxfId="13" priority="1" operator="lessThan">
      <formula>10</formula>
    </cfRule>
  </conditionalFormatting>
  <pageMargins left="0.75" right="0.75" top="1" bottom="1" header="0.5" footer="0.5"/>
  <pageSetup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RowHeight="12" x14ac:dyDescent="0.2"/>
  <cols>
    <col min="1" max="1" width="5.28515625" style="91" customWidth="1"/>
    <col min="2" max="2" width="17.140625" style="91" bestFit="1" customWidth="1"/>
    <col min="3" max="3" width="12.140625" style="91" customWidth="1"/>
    <col min="4" max="5" width="12" style="91" bestFit="1" customWidth="1"/>
    <col min="6" max="6" width="12" style="91" customWidth="1"/>
    <col min="7" max="8" width="12" style="91" bestFit="1" customWidth="1"/>
    <col min="9" max="16384" width="11.42578125" style="91"/>
  </cols>
  <sheetData>
    <row r="1" spans="1:16" ht="69.95" customHeight="1" x14ac:dyDescent="0.2">
      <c r="B1" s="193"/>
    </row>
    <row r="2" spans="1:16" x14ac:dyDescent="0.2">
      <c r="B2" s="193"/>
    </row>
    <row r="3" spans="1:16" ht="15" customHeight="1" x14ac:dyDescent="0.25">
      <c r="B3" s="216" t="s">
        <v>239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5" spans="1:16" ht="48.95" customHeight="1" x14ac:dyDescent="0.2">
      <c r="A5" s="194"/>
      <c r="B5" s="252" t="s">
        <v>51</v>
      </c>
      <c r="C5" s="252"/>
      <c r="D5" s="141" t="s">
        <v>218</v>
      </c>
      <c r="E5" s="141" t="s">
        <v>219</v>
      </c>
      <c r="F5" s="141" t="s">
        <v>220</v>
      </c>
      <c r="G5" s="141" t="s">
        <v>221</v>
      </c>
      <c r="H5" s="141" t="s">
        <v>222</v>
      </c>
    </row>
    <row r="6" spans="1:16" ht="15" customHeight="1" x14ac:dyDescent="0.2">
      <c r="B6" s="252" t="s">
        <v>0</v>
      </c>
      <c r="C6" s="184" t="s">
        <v>3</v>
      </c>
      <c r="D6" s="195">
        <v>3771.4499450000194</v>
      </c>
      <c r="E6" s="195">
        <v>3438.4199559999965</v>
      </c>
      <c r="F6" s="195"/>
      <c r="G6" s="195"/>
      <c r="H6" s="195">
        <v>198.95358899999999</v>
      </c>
    </row>
    <row r="7" spans="1:16" ht="15" customHeight="1" x14ac:dyDescent="0.2">
      <c r="B7" s="252"/>
      <c r="C7" s="184" t="s">
        <v>34</v>
      </c>
      <c r="D7" s="195">
        <v>277.50630100000012</v>
      </c>
      <c r="E7" s="195"/>
      <c r="F7" s="195"/>
      <c r="G7" s="195"/>
      <c r="H7" s="195"/>
    </row>
    <row r="8" spans="1:16" ht="15" customHeight="1" x14ac:dyDescent="0.2">
      <c r="B8" s="252"/>
      <c r="C8" s="184" t="s">
        <v>31</v>
      </c>
      <c r="D8" s="195">
        <v>2481.1692070000195</v>
      </c>
      <c r="E8" s="195">
        <v>2356.9574829999965</v>
      </c>
      <c r="F8" s="195"/>
      <c r="G8" s="195"/>
      <c r="H8" s="195"/>
    </row>
    <row r="9" spans="1:16" ht="15" customHeight="1" x14ac:dyDescent="0.2">
      <c r="B9" s="252"/>
      <c r="C9" s="184" t="s">
        <v>41</v>
      </c>
      <c r="D9" s="195">
        <v>840.20898700000043</v>
      </c>
      <c r="E9" s="195">
        <v>837.13994199999968</v>
      </c>
      <c r="F9" s="195"/>
      <c r="G9" s="195"/>
      <c r="H9" s="195"/>
    </row>
    <row r="10" spans="1:16" ht="15" customHeight="1" x14ac:dyDescent="0.2">
      <c r="B10" s="252"/>
      <c r="C10" s="184" t="s">
        <v>32</v>
      </c>
      <c r="D10" s="195">
        <v>79.6349009999999</v>
      </c>
      <c r="E10" s="195">
        <v>41.358316999999992</v>
      </c>
      <c r="F10" s="195"/>
      <c r="G10" s="195"/>
      <c r="H10" s="195"/>
    </row>
    <row r="11" spans="1:16" ht="15" customHeight="1" x14ac:dyDescent="0.2">
      <c r="B11" s="252"/>
      <c r="C11" s="184" t="s">
        <v>33</v>
      </c>
      <c r="D11" s="195">
        <v>92.930548999999473</v>
      </c>
      <c r="E11" s="195">
        <v>72.764735999999999</v>
      </c>
      <c r="F11" s="195"/>
      <c r="G11" s="195"/>
      <c r="H11" s="195"/>
    </row>
    <row r="12" spans="1:16" ht="15" customHeight="1" x14ac:dyDescent="0.2">
      <c r="B12" s="252" t="s">
        <v>1</v>
      </c>
      <c r="C12" s="184" t="s">
        <v>3</v>
      </c>
      <c r="D12" s="195">
        <v>1860.9800169999958</v>
      </c>
      <c r="E12" s="195">
        <v>1646.4920949999998</v>
      </c>
      <c r="F12" s="195"/>
      <c r="G12" s="195"/>
      <c r="H12" s="195"/>
    </row>
    <row r="13" spans="1:16" ht="15" customHeight="1" x14ac:dyDescent="0.2">
      <c r="B13" s="252"/>
      <c r="C13" s="184" t="s">
        <v>34</v>
      </c>
      <c r="D13" s="195"/>
      <c r="E13" s="195"/>
      <c r="F13" s="195"/>
      <c r="G13" s="195"/>
      <c r="H13" s="195"/>
    </row>
    <row r="14" spans="1:16" ht="15" customHeight="1" x14ac:dyDescent="0.2">
      <c r="B14" s="252"/>
      <c r="C14" s="184" t="s">
        <v>31</v>
      </c>
      <c r="D14" s="195">
        <v>1212.1524239999974</v>
      </c>
      <c r="E14" s="195">
        <v>1134.4136439999995</v>
      </c>
      <c r="F14" s="195"/>
      <c r="G14" s="195"/>
      <c r="H14" s="195"/>
    </row>
    <row r="15" spans="1:16" ht="15" customHeight="1" x14ac:dyDescent="0.2">
      <c r="B15" s="252"/>
      <c r="C15" s="184" t="s">
        <v>41</v>
      </c>
      <c r="D15" s="195">
        <v>389.69175699999892</v>
      </c>
      <c r="E15" s="195">
        <v>389.69175700000017</v>
      </c>
      <c r="F15" s="195"/>
      <c r="G15" s="195"/>
      <c r="H15" s="195"/>
    </row>
    <row r="16" spans="1:16" ht="15" customHeight="1" x14ac:dyDescent="0.2">
      <c r="B16" s="252"/>
      <c r="C16" s="184" t="s">
        <v>32</v>
      </c>
      <c r="D16" s="195"/>
      <c r="E16" s="195"/>
      <c r="F16" s="195"/>
      <c r="G16" s="195"/>
      <c r="H16" s="195"/>
    </row>
    <row r="17" spans="2:8" ht="15" customHeight="1" x14ac:dyDescent="0.2">
      <c r="B17" s="252"/>
      <c r="C17" s="184" t="s">
        <v>33</v>
      </c>
      <c r="D17" s="195"/>
      <c r="E17" s="195"/>
      <c r="F17" s="195"/>
      <c r="G17" s="195"/>
      <c r="H17" s="195"/>
    </row>
    <row r="18" spans="2:8" ht="15" customHeight="1" x14ac:dyDescent="0.2">
      <c r="B18" s="252" t="s">
        <v>2</v>
      </c>
      <c r="C18" s="184" t="s">
        <v>3</v>
      </c>
      <c r="D18" s="195">
        <v>1910.4699280000023</v>
      </c>
      <c r="E18" s="195">
        <v>1791.9278609999976</v>
      </c>
      <c r="F18" s="195"/>
      <c r="G18" s="195"/>
      <c r="H18" s="195"/>
    </row>
    <row r="19" spans="2:8" ht="15" customHeight="1" x14ac:dyDescent="0.2">
      <c r="B19" s="252"/>
      <c r="C19" s="184" t="s">
        <v>34</v>
      </c>
      <c r="D19" s="195"/>
      <c r="E19" s="195"/>
      <c r="F19" s="195"/>
      <c r="G19" s="195"/>
      <c r="H19" s="195"/>
    </row>
    <row r="20" spans="2:8" ht="15" customHeight="1" x14ac:dyDescent="0.2">
      <c r="B20" s="252"/>
      <c r="C20" s="184" t="s">
        <v>31</v>
      </c>
      <c r="D20" s="195">
        <v>1269.0167830000014</v>
      </c>
      <c r="E20" s="195">
        <v>1222.5438389999981</v>
      </c>
      <c r="F20" s="195"/>
      <c r="G20" s="195"/>
      <c r="H20" s="195"/>
    </row>
    <row r="21" spans="2:8" ht="15" customHeight="1" x14ac:dyDescent="0.2">
      <c r="B21" s="252"/>
      <c r="C21" s="184" t="s">
        <v>41</v>
      </c>
      <c r="D21" s="195">
        <v>450.51723000000038</v>
      </c>
      <c r="E21" s="195">
        <v>447.4481849999998</v>
      </c>
      <c r="F21" s="195"/>
      <c r="G21" s="195"/>
      <c r="H21" s="195"/>
    </row>
    <row r="22" spans="2:8" ht="15" customHeight="1" x14ac:dyDescent="0.2">
      <c r="B22" s="252"/>
      <c r="C22" s="184" t="s">
        <v>32</v>
      </c>
      <c r="D22" s="195">
        <v>47.974801999999897</v>
      </c>
      <c r="E22" s="195"/>
      <c r="F22" s="195"/>
      <c r="G22" s="195"/>
      <c r="H22" s="195"/>
    </row>
    <row r="23" spans="2:8" ht="15" customHeight="1" x14ac:dyDescent="0.2">
      <c r="B23" s="252"/>
      <c r="C23" s="184" t="s">
        <v>33</v>
      </c>
      <c r="D23" s="195">
        <v>39.05411600000059</v>
      </c>
      <c r="E23" s="195"/>
      <c r="F23" s="195"/>
      <c r="G23" s="195"/>
      <c r="H23" s="195"/>
    </row>
    <row r="24" spans="2:8" ht="15" customHeight="1" x14ac:dyDescent="0.2"/>
    <row r="26" spans="2:8" ht="49.5" customHeight="1" x14ac:dyDescent="0.2">
      <c r="B26" s="252" t="s">
        <v>52</v>
      </c>
      <c r="C26" s="252"/>
      <c r="D26" s="141" t="s">
        <v>223</v>
      </c>
      <c r="E26" s="141" t="s">
        <v>219</v>
      </c>
      <c r="F26" s="141" t="s">
        <v>220</v>
      </c>
      <c r="G26" s="141" t="s">
        <v>221</v>
      </c>
      <c r="H26" s="141" t="s">
        <v>222</v>
      </c>
    </row>
    <row r="27" spans="2:8" ht="15" customHeight="1" x14ac:dyDescent="0.2">
      <c r="B27" s="252" t="s">
        <v>0</v>
      </c>
      <c r="C27" s="184" t="s">
        <v>3</v>
      </c>
      <c r="D27" s="196">
        <f>+D6/$D6*100</f>
        <v>100</v>
      </c>
      <c r="E27" s="197">
        <f>+E6/$D6*100</f>
        <v>91.169709425905666</v>
      </c>
      <c r="F27" s="197"/>
      <c r="G27" s="197"/>
      <c r="H27" s="197">
        <f>+H6/$D6*100</f>
        <v>5.2752546607111066</v>
      </c>
    </row>
    <row r="28" spans="2:8" ht="15" customHeight="1" x14ac:dyDescent="0.2">
      <c r="B28" s="252"/>
      <c r="C28" s="184" t="s">
        <v>34</v>
      </c>
      <c r="D28" s="196">
        <f t="shared" ref="D28:E39" si="0">+D7/$D7*100</f>
        <v>100</v>
      </c>
      <c r="E28" s="196"/>
      <c r="F28" s="196"/>
      <c r="G28" s="196"/>
      <c r="H28" s="196"/>
    </row>
    <row r="29" spans="2:8" ht="15" customHeight="1" x14ac:dyDescent="0.2">
      <c r="B29" s="252"/>
      <c r="C29" s="184" t="s">
        <v>31</v>
      </c>
      <c r="D29" s="196">
        <f t="shared" si="0"/>
        <v>100</v>
      </c>
      <c r="E29" s="197">
        <f t="shared" si="0"/>
        <v>94.993822926320803</v>
      </c>
      <c r="F29" s="197"/>
      <c r="G29" s="197"/>
      <c r="H29" s="197"/>
    </row>
    <row r="30" spans="2:8" ht="15" customHeight="1" x14ac:dyDescent="0.2">
      <c r="B30" s="252"/>
      <c r="C30" s="184" t="s">
        <v>41</v>
      </c>
      <c r="D30" s="196">
        <f t="shared" si="0"/>
        <v>100</v>
      </c>
      <c r="E30" s="197">
        <f t="shared" si="0"/>
        <v>99.634728377405381</v>
      </c>
      <c r="F30" s="197"/>
      <c r="G30" s="197"/>
      <c r="H30" s="197"/>
    </row>
    <row r="31" spans="2:8" ht="15" customHeight="1" x14ac:dyDescent="0.2">
      <c r="B31" s="252"/>
      <c r="C31" s="184" t="s">
        <v>32</v>
      </c>
      <c r="D31" s="196">
        <f t="shared" si="0"/>
        <v>100</v>
      </c>
      <c r="E31" s="197">
        <f t="shared" si="0"/>
        <v>51.934913562584882</v>
      </c>
      <c r="F31" s="197"/>
      <c r="G31" s="197"/>
      <c r="H31" s="197"/>
    </row>
    <row r="32" spans="2:8" ht="15" customHeight="1" x14ac:dyDescent="0.2">
      <c r="B32" s="252"/>
      <c r="C32" s="184" t="s">
        <v>33</v>
      </c>
      <c r="D32" s="196">
        <f t="shared" si="0"/>
        <v>100</v>
      </c>
      <c r="E32" s="197">
        <f t="shared" si="0"/>
        <v>78.300124967517846</v>
      </c>
      <c r="F32" s="197"/>
      <c r="G32" s="197"/>
      <c r="H32" s="197"/>
    </row>
    <row r="33" spans="2:8" ht="15" customHeight="1" x14ac:dyDescent="0.2">
      <c r="B33" s="252" t="s">
        <v>1</v>
      </c>
      <c r="C33" s="184" t="s">
        <v>3</v>
      </c>
      <c r="D33" s="196">
        <f t="shared" si="0"/>
        <v>100</v>
      </c>
      <c r="E33" s="197">
        <f t="shared" si="0"/>
        <v>88.474463989905573</v>
      </c>
      <c r="F33" s="197"/>
      <c r="G33" s="197"/>
      <c r="H33" s="197"/>
    </row>
    <row r="34" spans="2:8" ht="15" customHeight="1" x14ac:dyDescent="0.2">
      <c r="B34" s="252"/>
      <c r="C34" s="184" t="s">
        <v>34</v>
      </c>
      <c r="D34" s="196"/>
      <c r="E34" s="196"/>
      <c r="F34" s="196"/>
      <c r="G34" s="196"/>
      <c r="H34" s="196"/>
    </row>
    <row r="35" spans="2:8" ht="15" customHeight="1" x14ac:dyDescent="0.2">
      <c r="B35" s="252"/>
      <c r="C35" s="184" t="s">
        <v>31</v>
      </c>
      <c r="D35" s="196">
        <f t="shared" si="0"/>
        <v>100</v>
      </c>
      <c r="E35" s="197">
        <f t="shared" si="0"/>
        <v>93.586715790785888</v>
      </c>
      <c r="F35" s="197"/>
      <c r="G35" s="197"/>
      <c r="H35" s="197"/>
    </row>
    <row r="36" spans="2:8" ht="15" customHeight="1" x14ac:dyDescent="0.2">
      <c r="B36" s="252"/>
      <c r="C36" s="184" t="s">
        <v>41</v>
      </c>
      <c r="D36" s="196">
        <f t="shared" si="0"/>
        <v>100</v>
      </c>
      <c r="E36" s="197">
        <f t="shared" si="0"/>
        <v>100.00000000000031</v>
      </c>
      <c r="F36" s="197"/>
      <c r="G36" s="197"/>
      <c r="H36" s="197"/>
    </row>
    <row r="37" spans="2:8" ht="15" customHeight="1" x14ac:dyDescent="0.2">
      <c r="B37" s="252"/>
      <c r="C37" s="184" t="s">
        <v>32</v>
      </c>
      <c r="D37" s="196"/>
      <c r="E37" s="197"/>
      <c r="F37" s="197"/>
      <c r="G37" s="197"/>
      <c r="H37" s="197"/>
    </row>
    <row r="38" spans="2:8" ht="15" customHeight="1" x14ac:dyDescent="0.2">
      <c r="B38" s="252"/>
      <c r="C38" s="184" t="s">
        <v>33</v>
      </c>
      <c r="D38" s="196"/>
      <c r="E38" s="197"/>
      <c r="F38" s="197"/>
      <c r="G38" s="197"/>
      <c r="H38" s="197"/>
    </row>
    <row r="39" spans="2:8" ht="15" customHeight="1" x14ac:dyDescent="0.2">
      <c r="B39" s="252" t="s">
        <v>2</v>
      </c>
      <c r="C39" s="184" t="s">
        <v>3</v>
      </c>
      <c r="D39" s="196">
        <f t="shared" si="0"/>
        <v>100</v>
      </c>
      <c r="E39" s="197">
        <f t="shared" si="0"/>
        <v>93.795135675121472</v>
      </c>
      <c r="F39" s="197"/>
      <c r="G39" s="197"/>
      <c r="H39" s="197"/>
    </row>
    <row r="40" spans="2:8" ht="15" customHeight="1" x14ac:dyDescent="0.2">
      <c r="B40" s="252"/>
      <c r="C40" s="184" t="s">
        <v>34</v>
      </c>
      <c r="D40" s="196"/>
      <c r="E40" s="196"/>
      <c r="F40" s="196"/>
      <c r="G40" s="196"/>
      <c r="H40" s="196"/>
    </row>
    <row r="41" spans="2:8" ht="15" customHeight="1" x14ac:dyDescent="0.2">
      <c r="B41" s="252"/>
      <c r="C41" s="184" t="s">
        <v>31</v>
      </c>
      <c r="D41" s="196" t="e">
        <f>+D19/$D19*100</f>
        <v>#DIV/0!</v>
      </c>
      <c r="E41" s="197">
        <f t="shared" ref="E41:E42" si="1">+E20/$D20*100</f>
        <v>96.33787790496045</v>
      </c>
      <c r="F41" s="197"/>
      <c r="G41" s="197"/>
      <c r="H41" s="197"/>
    </row>
    <row r="42" spans="2:8" ht="15" customHeight="1" x14ac:dyDescent="0.2">
      <c r="B42" s="252"/>
      <c r="C42" s="184" t="s">
        <v>199</v>
      </c>
      <c r="D42" s="196">
        <f>+D20/$D20*100</f>
        <v>100</v>
      </c>
      <c r="E42" s="197">
        <f t="shared" si="1"/>
        <v>99.318773002311005</v>
      </c>
      <c r="F42" s="197"/>
      <c r="G42" s="197"/>
      <c r="H42" s="197"/>
    </row>
    <row r="43" spans="2:8" ht="15" customHeight="1" x14ac:dyDescent="0.2">
      <c r="B43" s="252"/>
      <c r="C43" s="184" t="s">
        <v>32</v>
      </c>
      <c r="D43" s="196">
        <f>+D21/$D21*100</f>
        <v>100</v>
      </c>
      <c r="E43" s="197"/>
      <c r="F43" s="197"/>
      <c r="G43" s="197"/>
      <c r="H43" s="197"/>
    </row>
    <row r="44" spans="2:8" ht="15" customHeight="1" x14ac:dyDescent="0.2">
      <c r="B44" s="252"/>
      <c r="C44" s="184" t="s">
        <v>33</v>
      </c>
      <c r="D44" s="196">
        <f>+D22/$D22*100</f>
        <v>100</v>
      </c>
      <c r="E44" s="197"/>
      <c r="F44" s="197"/>
      <c r="G44" s="197"/>
      <c r="H44" s="197"/>
    </row>
    <row r="45" spans="2:8" x14ac:dyDescent="0.2">
      <c r="B45" s="194"/>
      <c r="C45" s="194"/>
      <c r="D45" s="198"/>
      <c r="E45" s="198"/>
      <c r="F45" s="198"/>
      <c r="G45" s="198"/>
      <c r="H45" s="198"/>
    </row>
    <row r="47" spans="2:8" ht="48.95" customHeight="1" x14ac:dyDescent="0.2">
      <c r="B47" s="254" t="s">
        <v>53</v>
      </c>
      <c r="C47" s="255"/>
      <c r="D47" s="141" t="s">
        <v>223</v>
      </c>
      <c r="E47" s="141" t="s">
        <v>219</v>
      </c>
      <c r="F47" s="141" t="s">
        <v>220</v>
      </c>
      <c r="G47" s="141" t="s">
        <v>221</v>
      </c>
      <c r="H47" s="141" t="s">
        <v>222</v>
      </c>
    </row>
    <row r="48" spans="2:8" ht="15" customHeight="1" x14ac:dyDescent="0.2">
      <c r="B48" s="252" t="s">
        <v>0</v>
      </c>
      <c r="C48" s="184" t="s">
        <v>3</v>
      </c>
      <c r="D48" s="196">
        <f t="shared" ref="D48:D53" si="2">D6/D$6*100</f>
        <v>100</v>
      </c>
      <c r="E48" s="197">
        <f>+E6/E$6*100</f>
        <v>100</v>
      </c>
      <c r="F48" s="197"/>
      <c r="G48" s="197"/>
      <c r="H48" s="197">
        <f>+H6/H$6*100</f>
        <v>100</v>
      </c>
    </row>
    <row r="49" spans="2:8" ht="15" customHeight="1" x14ac:dyDescent="0.2">
      <c r="B49" s="252"/>
      <c r="C49" s="184" t="s">
        <v>34</v>
      </c>
      <c r="D49" s="196">
        <f t="shared" si="2"/>
        <v>7.3580799174572817</v>
      </c>
      <c r="E49" s="196"/>
      <c r="F49" s="196"/>
      <c r="G49" s="196"/>
      <c r="H49" s="196"/>
    </row>
    <row r="50" spans="2:8" ht="15" customHeight="1" x14ac:dyDescent="0.2">
      <c r="B50" s="252"/>
      <c r="C50" s="184" t="s">
        <v>31</v>
      </c>
      <c r="D50" s="196">
        <f t="shared" si="2"/>
        <v>65.788204621127662</v>
      </c>
      <c r="E50" s="197">
        <f>+E8/E$6*100</f>
        <v>68.547690891775375</v>
      </c>
      <c r="F50" s="197"/>
      <c r="G50" s="197"/>
      <c r="H50" s="197"/>
    </row>
    <row r="51" spans="2:8" ht="15" customHeight="1" x14ac:dyDescent="0.2">
      <c r="B51" s="252"/>
      <c r="C51" s="184" t="s">
        <v>41</v>
      </c>
      <c r="D51" s="196">
        <f t="shared" si="2"/>
        <v>22.278142339232243</v>
      </c>
      <c r="E51" s="197">
        <f>+E9/E$6*100</f>
        <v>24.346646212868841</v>
      </c>
      <c r="F51" s="197"/>
      <c r="G51" s="197"/>
      <c r="H51" s="197"/>
    </row>
    <row r="52" spans="2:8" ht="15" customHeight="1" x14ac:dyDescent="0.2">
      <c r="B52" s="252"/>
      <c r="C52" s="184" t="s">
        <v>32</v>
      </c>
      <c r="D52" s="196">
        <f t="shared" si="2"/>
        <v>2.1115194994321866</v>
      </c>
      <c r="E52" s="197">
        <f>+E10/E$6*100</f>
        <v>1.2028291345805588</v>
      </c>
      <c r="F52" s="197"/>
      <c r="G52" s="197"/>
      <c r="H52" s="197"/>
    </row>
    <row r="53" spans="2:8" ht="15" customHeight="1" x14ac:dyDescent="0.2">
      <c r="B53" s="252"/>
      <c r="C53" s="184" t="s">
        <v>33</v>
      </c>
      <c r="D53" s="196">
        <f t="shared" si="2"/>
        <v>2.464053622750626</v>
      </c>
      <c r="E53" s="197">
        <f>+E11/E$6*100</f>
        <v>2.1162259680649687</v>
      </c>
      <c r="F53" s="197"/>
      <c r="G53" s="197"/>
      <c r="H53" s="197"/>
    </row>
    <row r="54" spans="2:8" ht="15" customHeight="1" x14ac:dyDescent="0.2">
      <c r="B54" s="252" t="s">
        <v>1</v>
      </c>
      <c r="C54" s="184" t="s">
        <v>3</v>
      </c>
      <c r="D54" s="196">
        <f>D12/D$12*100</f>
        <v>100</v>
      </c>
      <c r="E54" s="197">
        <f t="shared" ref="E54" si="3">E12/E$12*100</f>
        <v>100</v>
      </c>
      <c r="F54" s="197"/>
      <c r="G54" s="197"/>
      <c r="H54" s="197"/>
    </row>
    <row r="55" spans="2:8" ht="15" customHeight="1" x14ac:dyDescent="0.2">
      <c r="B55" s="252"/>
      <c r="C55" s="184" t="s">
        <v>34</v>
      </c>
      <c r="D55" s="196"/>
      <c r="E55" s="196"/>
      <c r="F55" s="196"/>
      <c r="G55" s="196"/>
      <c r="H55" s="196"/>
    </row>
    <row r="56" spans="2:8" ht="15" customHeight="1" x14ac:dyDescent="0.2">
      <c r="B56" s="252"/>
      <c r="C56" s="184" t="s">
        <v>31</v>
      </c>
      <c r="D56" s="196">
        <f t="shared" ref="D56:E57" si="4">D14/D$12*100</f>
        <v>65.135166037626519</v>
      </c>
      <c r="E56" s="197">
        <f t="shared" si="4"/>
        <v>68.898821163183271</v>
      </c>
      <c r="F56" s="197"/>
      <c r="G56" s="197"/>
      <c r="H56" s="197"/>
    </row>
    <row r="57" spans="2:8" ht="15" customHeight="1" x14ac:dyDescent="0.2">
      <c r="B57" s="252"/>
      <c r="C57" s="184" t="s">
        <v>41</v>
      </c>
      <c r="D57" s="196">
        <f t="shared" si="4"/>
        <v>20.940136564615234</v>
      </c>
      <c r="E57" s="197">
        <f t="shared" si="4"/>
        <v>23.668000483172694</v>
      </c>
      <c r="F57" s="197"/>
      <c r="G57" s="197"/>
      <c r="H57" s="197"/>
    </row>
    <row r="58" spans="2:8" ht="15" customHeight="1" x14ac:dyDescent="0.2">
      <c r="B58" s="252"/>
      <c r="C58" s="184" t="s">
        <v>32</v>
      </c>
      <c r="D58" s="196"/>
      <c r="E58" s="197"/>
      <c r="F58" s="197"/>
      <c r="G58" s="197"/>
      <c r="H58" s="197"/>
    </row>
    <row r="59" spans="2:8" ht="15" customHeight="1" x14ac:dyDescent="0.2">
      <c r="B59" s="252"/>
      <c r="C59" s="184" t="s">
        <v>33</v>
      </c>
      <c r="D59" s="196"/>
      <c r="E59" s="197"/>
      <c r="F59" s="197"/>
      <c r="G59" s="197"/>
      <c r="H59" s="197"/>
    </row>
    <row r="60" spans="2:8" ht="15" customHeight="1" x14ac:dyDescent="0.2">
      <c r="B60" s="252" t="s">
        <v>2</v>
      </c>
      <c r="C60" s="184" t="s">
        <v>3</v>
      </c>
      <c r="D60" s="196">
        <f>D18/D$18*100</f>
        <v>100</v>
      </c>
      <c r="E60" s="197">
        <f t="shared" ref="E60" si="5">E18/E$18*100</f>
        <v>100</v>
      </c>
      <c r="F60" s="197"/>
      <c r="G60" s="197"/>
      <c r="H60" s="197"/>
    </row>
    <row r="61" spans="2:8" ht="15" customHeight="1" x14ac:dyDescent="0.2">
      <c r="B61" s="252"/>
      <c r="C61" s="184" t="s">
        <v>34</v>
      </c>
      <c r="D61" s="196"/>
      <c r="E61" s="196"/>
      <c r="F61" s="196"/>
      <c r="G61" s="196"/>
      <c r="H61" s="196"/>
    </row>
    <row r="62" spans="2:8" ht="15" customHeight="1" x14ac:dyDescent="0.2">
      <c r="B62" s="252"/>
      <c r="C62" s="184" t="s">
        <v>31</v>
      </c>
      <c r="D62" s="196">
        <f t="shared" ref="D62:E65" si="6">D20/D$18*100</f>
        <v>66.424326517847177</v>
      </c>
      <c r="E62" s="197">
        <f t="shared" si="6"/>
        <v>68.225058921610227</v>
      </c>
      <c r="F62" s="197"/>
      <c r="G62" s="197"/>
      <c r="H62" s="197"/>
    </row>
    <row r="63" spans="2:8" ht="15" customHeight="1" x14ac:dyDescent="0.2">
      <c r="B63" s="252"/>
      <c r="C63" s="184" t="s">
        <v>199</v>
      </c>
      <c r="D63" s="196">
        <f t="shared" si="6"/>
        <v>23.581487643285211</v>
      </c>
      <c r="E63" s="197">
        <f t="shared" si="6"/>
        <v>24.970211956540386</v>
      </c>
      <c r="F63" s="197"/>
      <c r="G63" s="197"/>
      <c r="H63" s="197"/>
    </row>
    <row r="64" spans="2:8" ht="15" customHeight="1" x14ac:dyDescent="0.2">
      <c r="B64" s="252"/>
      <c r="C64" s="184" t="s">
        <v>32</v>
      </c>
      <c r="D64" s="196">
        <f t="shared" si="6"/>
        <v>2.5111519054488798</v>
      </c>
      <c r="E64" s="197"/>
      <c r="F64" s="197"/>
      <c r="G64" s="197"/>
      <c r="H64" s="197"/>
    </row>
    <row r="65" spans="2:8" ht="15" customHeight="1" x14ac:dyDescent="0.2">
      <c r="B65" s="252"/>
      <c r="C65" s="184" t="s">
        <v>33</v>
      </c>
      <c r="D65" s="196">
        <f t="shared" si="6"/>
        <v>2.0442151654742271</v>
      </c>
      <c r="E65" s="197"/>
      <c r="F65" s="197"/>
      <c r="G65" s="197"/>
      <c r="H65" s="197"/>
    </row>
    <row r="69" spans="2:8" ht="36" x14ac:dyDescent="0.2">
      <c r="B69" s="252" t="s">
        <v>75</v>
      </c>
      <c r="C69" s="252"/>
      <c r="D69" s="141" t="s">
        <v>223</v>
      </c>
      <c r="E69" s="141" t="s">
        <v>219</v>
      </c>
      <c r="F69" s="141" t="s">
        <v>220</v>
      </c>
      <c r="G69" s="141" t="s">
        <v>221</v>
      </c>
      <c r="H69" s="141" t="s">
        <v>222</v>
      </c>
    </row>
    <row r="70" spans="2:8" ht="15" customHeight="1" x14ac:dyDescent="0.2">
      <c r="B70" s="252" t="s">
        <v>0</v>
      </c>
      <c r="C70" s="184" t="s">
        <v>3</v>
      </c>
      <c r="D70" s="199">
        <v>272</v>
      </c>
      <c r="E70" s="200">
        <v>244</v>
      </c>
      <c r="F70" s="200">
        <v>6</v>
      </c>
      <c r="G70" s="200">
        <v>8</v>
      </c>
      <c r="H70" s="200">
        <v>14</v>
      </c>
    </row>
    <row r="71" spans="2:8" ht="15" customHeight="1" x14ac:dyDescent="0.2">
      <c r="B71" s="252"/>
      <c r="C71" s="184" t="s">
        <v>34</v>
      </c>
      <c r="D71" s="199">
        <v>13</v>
      </c>
      <c r="E71" s="199">
        <v>6</v>
      </c>
      <c r="F71" s="199">
        <v>1</v>
      </c>
      <c r="G71" s="199">
        <v>2</v>
      </c>
      <c r="H71" s="199">
        <v>4</v>
      </c>
    </row>
    <row r="72" spans="2:8" ht="15" customHeight="1" x14ac:dyDescent="0.2">
      <c r="B72" s="252"/>
      <c r="C72" s="184" t="s">
        <v>31</v>
      </c>
      <c r="D72" s="199">
        <v>165</v>
      </c>
      <c r="E72" s="200">
        <v>157</v>
      </c>
      <c r="F72" s="200">
        <v>0</v>
      </c>
      <c r="G72" s="200">
        <v>2</v>
      </c>
      <c r="H72" s="200">
        <v>6</v>
      </c>
    </row>
    <row r="73" spans="2:8" ht="15" customHeight="1" x14ac:dyDescent="0.2">
      <c r="B73" s="252"/>
      <c r="C73" s="184" t="s">
        <v>41</v>
      </c>
      <c r="D73" s="199">
        <v>59</v>
      </c>
      <c r="E73" s="200">
        <v>58</v>
      </c>
      <c r="F73" s="200">
        <v>0</v>
      </c>
      <c r="G73" s="200">
        <v>1</v>
      </c>
      <c r="H73" s="200">
        <v>0</v>
      </c>
    </row>
    <row r="74" spans="2:8" ht="15" customHeight="1" x14ac:dyDescent="0.2">
      <c r="B74" s="252"/>
      <c r="C74" s="184" t="s">
        <v>32</v>
      </c>
      <c r="D74" s="199">
        <v>17</v>
      </c>
      <c r="E74" s="200">
        <v>11</v>
      </c>
      <c r="F74" s="200">
        <v>2</v>
      </c>
      <c r="G74" s="200">
        <v>1</v>
      </c>
      <c r="H74" s="200">
        <v>3</v>
      </c>
    </row>
    <row r="75" spans="2:8" ht="15" customHeight="1" x14ac:dyDescent="0.2">
      <c r="B75" s="252"/>
      <c r="C75" s="184" t="s">
        <v>33</v>
      </c>
      <c r="D75" s="199">
        <v>18</v>
      </c>
      <c r="E75" s="200">
        <v>12</v>
      </c>
      <c r="F75" s="200">
        <v>3</v>
      </c>
      <c r="G75" s="200">
        <v>2</v>
      </c>
      <c r="H75" s="200">
        <v>1</v>
      </c>
    </row>
    <row r="76" spans="2:8" ht="15" customHeight="1" x14ac:dyDescent="0.2">
      <c r="B76" s="252" t="s">
        <v>1</v>
      </c>
      <c r="C76" s="184" t="s">
        <v>3</v>
      </c>
      <c r="D76" s="199">
        <v>123</v>
      </c>
      <c r="E76" s="200">
        <v>109</v>
      </c>
      <c r="F76" s="200">
        <v>3</v>
      </c>
      <c r="G76" s="200">
        <v>2</v>
      </c>
      <c r="H76" s="200">
        <v>9</v>
      </c>
    </row>
    <row r="77" spans="2:8" ht="15" customHeight="1" x14ac:dyDescent="0.2">
      <c r="B77" s="252"/>
      <c r="C77" s="184" t="s">
        <v>34</v>
      </c>
      <c r="D77" s="199">
        <v>8</v>
      </c>
      <c r="E77" s="199">
        <v>3</v>
      </c>
      <c r="F77" s="199">
        <v>1</v>
      </c>
      <c r="G77" s="199">
        <v>1</v>
      </c>
      <c r="H77" s="199">
        <v>3</v>
      </c>
    </row>
    <row r="78" spans="2:8" ht="15" customHeight="1" x14ac:dyDescent="0.2">
      <c r="B78" s="252"/>
      <c r="C78" s="184" t="s">
        <v>31</v>
      </c>
      <c r="D78" s="199">
        <v>78</v>
      </c>
      <c r="E78" s="200">
        <v>73</v>
      </c>
      <c r="F78" s="200">
        <v>0</v>
      </c>
      <c r="G78" s="200">
        <v>1</v>
      </c>
      <c r="H78" s="200">
        <v>4</v>
      </c>
    </row>
    <row r="79" spans="2:8" ht="15" customHeight="1" x14ac:dyDescent="0.2">
      <c r="B79" s="252"/>
      <c r="C79" s="184" t="s">
        <v>41</v>
      </c>
      <c r="D79" s="199">
        <v>24</v>
      </c>
      <c r="E79" s="200">
        <v>24</v>
      </c>
      <c r="F79" s="200">
        <v>0</v>
      </c>
      <c r="G79" s="200">
        <v>0</v>
      </c>
      <c r="H79" s="200">
        <v>0</v>
      </c>
    </row>
    <row r="80" spans="2:8" ht="15" customHeight="1" x14ac:dyDescent="0.2">
      <c r="B80" s="252"/>
      <c r="C80" s="184" t="s">
        <v>32</v>
      </c>
      <c r="D80" s="199">
        <v>5</v>
      </c>
      <c r="E80" s="200">
        <v>3</v>
      </c>
      <c r="F80" s="200">
        <v>1</v>
      </c>
      <c r="G80" s="200">
        <v>0</v>
      </c>
      <c r="H80" s="200">
        <v>1</v>
      </c>
    </row>
    <row r="81" spans="2:8" ht="15" customHeight="1" x14ac:dyDescent="0.2">
      <c r="B81" s="252"/>
      <c r="C81" s="184" t="s">
        <v>33</v>
      </c>
      <c r="D81" s="199">
        <v>8</v>
      </c>
      <c r="E81" s="200">
        <v>6</v>
      </c>
      <c r="F81" s="200">
        <v>1</v>
      </c>
      <c r="G81" s="200">
        <v>0</v>
      </c>
      <c r="H81" s="200">
        <v>1</v>
      </c>
    </row>
    <row r="82" spans="2:8" ht="15" customHeight="1" x14ac:dyDescent="0.2">
      <c r="B82" s="252" t="s">
        <v>2</v>
      </c>
      <c r="C82" s="184" t="s">
        <v>3</v>
      </c>
      <c r="D82" s="199">
        <v>149</v>
      </c>
      <c r="E82" s="200">
        <v>135</v>
      </c>
      <c r="F82" s="200">
        <v>3</v>
      </c>
      <c r="G82" s="200">
        <v>6</v>
      </c>
      <c r="H82" s="200">
        <v>5</v>
      </c>
    </row>
    <row r="83" spans="2:8" ht="15" customHeight="1" x14ac:dyDescent="0.2">
      <c r="B83" s="252"/>
      <c r="C83" s="184" t="s">
        <v>34</v>
      </c>
      <c r="D83" s="199">
        <v>5</v>
      </c>
      <c r="E83" s="199">
        <v>3</v>
      </c>
      <c r="F83" s="199">
        <v>0</v>
      </c>
      <c r="G83" s="199">
        <v>1</v>
      </c>
      <c r="H83" s="199">
        <v>1</v>
      </c>
    </row>
    <row r="84" spans="2:8" ht="15" customHeight="1" x14ac:dyDescent="0.2">
      <c r="B84" s="252"/>
      <c r="C84" s="184" t="s">
        <v>31</v>
      </c>
      <c r="D84" s="199">
        <v>87</v>
      </c>
      <c r="E84" s="200">
        <v>84</v>
      </c>
      <c r="F84" s="200">
        <v>0</v>
      </c>
      <c r="G84" s="200">
        <v>1</v>
      </c>
      <c r="H84" s="200">
        <v>2</v>
      </c>
    </row>
    <row r="85" spans="2:8" ht="15" customHeight="1" x14ac:dyDescent="0.2">
      <c r="B85" s="252"/>
      <c r="C85" s="184" t="s">
        <v>41</v>
      </c>
      <c r="D85" s="199">
        <v>35</v>
      </c>
      <c r="E85" s="200">
        <v>34</v>
      </c>
      <c r="F85" s="200">
        <v>0</v>
      </c>
      <c r="G85" s="200">
        <v>1</v>
      </c>
      <c r="H85" s="200">
        <v>0</v>
      </c>
    </row>
    <row r="86" spans="2:8" ht="15" customHeight="1" x14ac:dyDescent="0.2">
      <c r="B86" s="252"/>
      <c r="C86" s="184" t="s">
        <v>32</v>
      </c>
      <c r="D86" s="199">
        <v>12</v>
      </c>
      <c r="E86" s="200">
        <v>8</v>
      </c>
      <c r="F86" s="200">
        <v>1</v>
      </c>
      <c r="G86" s="200">
        <v>1</v>
      </c>
      <c r="H86" s="200">
        <v>2</v>
      </c>
    </row>
    <row r="87" spans="2:8" ht="15" customHeight="1" x14ac:dyDescent="0.2">
      <c r="B87" s="252"/>
      <c r="C87" s="184" t="s">
        <v>33</v>
      </c>
      <c r="D87" s="199">
        <v>10</v>
      </c>
      <c r="E87" s="200">
        <v>6</v>
      </c>
      <c r="F87" s="200">
        <v>2</v>
      </c>
      <c r="G87" s="200">
        <v>2</v>
      </c>
      <c r="H87" s="200">
        <v>0</v>
      </c>
    </row>
  </sheetData>
  <mergeCells count="17">
    <mergeCell ref="B3:P3"/>
    <mergeCell ref="B33:B38"/>
    <mergeCell ref="B39:B44"/>
    <mergeCell ref="B47:C47"/>
    <mergeCell ref="B48:B53"/>
    <mergeCell ref="B5:C5"/>
    <mergeCell ref="B6:B11"/>
    <mergeCell ref="B12:B17"/>
    <mergeCell ref="B18:B23"/>
    <mergeCell ref="B26:C26"/>
    <mergeCell ref="B27:B32"/>
    <mergeCell ref="B69:C69"/>
    <mergeCell ref="B70:B75"/>
    <mergeCell ref="B76:B81"/>
    <mergeCell ref="B82:B87"/>
    <mergeCell ref="B54:B59"/>
    <mergeCell ref="B60:B65"/>
  </mergeCells>
  <conditionalFormatting sqref="D70:H87">
    <cfRule type="cellIs" dxfId="12" priority="1" operator="lessThan">
      <formula>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2"/>
  <sheetViews>
    <sheetView workbookViewId="0">
      <pane ySplit="6" topLeftCell="A7" activePane="bottomLeft" state="frozen"/>
      <selection activeCell="G119" sqref="G119"/>
      <selection pane="bottomLeft" activeCell="A7" sqref="A7"/>
    </sheetView>
  </sheetViews>
  <sheetFormatPr baseColWidth="10" defaultRowHeight="12" x14ac:dyDescent="0.2"/>
  <cols>
    <col min="1" max="1" width="3.140625" style="35" customWidth="1"/>
    <col min="2" max="2" width="17.140625" style="35" bestFit="1" customWidth="1"/>
    <col min="3" max="3" width="15.7109375" style="35" customWidth="1"/>
    <col min="4" max="6" width="12" style="35" bestFit="1" customWidth="1"/>
    <col min="7" max="7" width="12" style="35" customWidth="1"/>
    <col min="8" max="8" width="12" style="35" bestFit="1" customWidth="1"/>
    <col min="9" max="9" width="15.28515625" style="35" customWidth="1"/>
    <col min="10" max="16384" width="11.42578125" style="35"/>
  </cols>
  <sheetData>
    <row r="1" spans="2:21" ht="69.95" customHeight="1" x14ac:dyDescent="0.2"/>
    <row r="2" spans="2:21" ht="18" customHeight="1" x14ac:dyDescent="0.2"/>
    <row r="3" spans="2:21" ht="15" customHeight="1" x14ac:dyDescent="0.25">
      <c r="B3" s="162" t="s">
        <v>186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</row>
    <row r="4" spans="2:21" ht="15" customHeight="1" x14ac:dyDescent="0.2"/>
    <row r="5" spans="2:21" ht="27" customHeight="1" x14ac:dyDescent="0.2">
      <c r="B5" s="252" t="s">
        <v>51</v>
      </c>
      <c r="C5" s="252"/>
      <c r="D5" s="230" t="s">
        <v>174</v>
      </c>
      <c r="E5" s="254" t="s">
        <v>187</v>
      </c>
      <c r="F5" s="256"/>
      <c r="G5" s="256"/>
      <c r="H5" s="255"/>
      <c r="I5" s="230" t="s">
        <v>23</v>
      </c>
    </row>
    <row r="6" spans="2:21" ht="48" x14ac:dyDescent="0.2">
      <c r="B6" s="252"/>
      <c r="C6" s="252"/>
      <c r="D6" s="222"/>
      <c r="E6" s="27" t="s">
        <v>3</v>
      </c>
      <c r="F6" s="27" t="s">
        <v>133</v>
      </c>
      <c r="G6" s="127" t="s">
        <v>132</v>
      </c>
      <c r="H6" s="27" t="s">
        <v>50</v>
      </c>
      <c r="I6" s="222"/>
    </row>
    <row r="7" spans="2:21" x14ac:dyDescent="0.2">
      <c r="B7" s="217" t="s">
        <v>0</v>
      </c>
      <c r="C7" s="148" t="s">
        <v>3</v>
      </c>
      <c r="D7" s="14">
        <v>3771.4499450000194</v>
      </c>
      <c r="E7" s="14">
        <v>2392.7684959999992</v>
      </c>
      <c r="F7" s="14">
        <v>1620.3934139999997</v>
      </c>
      <c r="G7" s="14">
        <v>675.66210599999999</v>
      </c>
      <c r="H7" s="14"/>
      <c r="I7" s="14">
        <v>1378.6814489999995</v>
      </c>
    </row>
    <row r="8" spans="2:21" ht="15" customHeight="1" x14ac:dyDescent="0.2">
      <c r="B8" s="218"/>
      <c r="C8" s="19" t="s">
        <v>34</v>
      </c>
      <c r="D8" s="14">
        <v>277.50630100000012</v>
      </c>
      <c r="E8" s="14">
        <v>213.93741800000001</v>
      </c>
      <c r="F8" s="14"/>
      <c r="G8" s="14"/>
      <c r="H8" s="14"/>
      <c r="I8" s="14"/>
    </row>
    <row r="9" spans="2:21" ht="15" customHeight="1" x14ac:dyDescent="0.2">
      <c r="B9" s="218"/>
      <c r="C9" s="47" t="s">
        <v>31</v>
      </c>
      <c r="D9" s="14">
        <v>2481.1692070000195</v>
      </c>
      <c r="E9" s="14">
        <v>1559.6592109999992</v>
      </c>
      <c r="F9" s="14">
        <v>1136.7996659999997</v>
      </c>
      <c r="G9" s="14">
        <v>358.06987200000003</v>
      </c>
      <c r="H9" s="14"/>
      <c r="I9" s="14">
        <v>921.50999599999966</v>
      </c>
    </row>
    <row r="10" spans="2:21" ht="15" customHeight="1" x14ac:dyDescent="0.2">
      <c r="B10" s="218"/>
      <c r="C10" s="47" t="s">
        <v>7</v>
      </c>
      <c r="D10" s="14">
        <v>840.20898700000043</v>
      </c>
      <c r="E10" s="14">
        <v>479.61074700000006</v>
      </c>
      <c r="F10" s="14">
        <v>322.77448100000004</v>
      </c>
      <c r="G10" s="14">
        <v>141.52265500000001</v>
      </c>
      <c r="H10" s="14"/>
      <c r="I10" s="14">
        <v>360.59823999999992</v>
      </c>
    </row>
    <row r="11" spans="2:21" ht="15" customHeight="1" x14ac:dyDescent="0.2">
      <c r="B11" s="218"/>
      <c r="C11" s="47" t="s">
        <v>32</v>
      </c>
      <c r="D11" s="14">
        <v>79.6349009999999</v>
      </c>
      <c r="E11" s="14">
        <v>77.164833000000002</v>
      </c>
      <c r="F11" s="14"/>
      <c r="G11" s="14"/>
      <c r="H11" s="14"/>
      <c r="I11" s="14"/>
    </row>
    <row r="12" spans="2:21" ht="15" customHeight="1" x14ac:dyDescent="0.2">
      <c r="B12" s="219"/>
      <c r="C12" s="47" t="s">
        <v>33</v>
      </c>
      <c r="D12" s="14">
        <v>92.930548999999473</v>
      </c>
      <c r="E12" s="14">
        <v>62.396287000000008</v>
      </c>
      <c r="F12" s="14"/>
      <c r="G12" s="14"/>
      <c r="H12" s="14"/>
      <c r="I12" s="14"/>
    </row>
    <row r="13" spans="2:21" ht="15" customHeight="1" x14ac:dyDescent="0.2">
      <c r="B13" s="220" t="s">
        <v>1</v>
      </c>
      <c r="C13" s="148" t="s">
        <v>3</v>
      </c>
      <c r="D13" s="14">
        <v>1860.9800169999958</v>
      </c>
      <c r="E13" s="14">
        <v>1271.9827509999993</v>
      </c>
      <c r="F13" s="14">
        <v>895.05114300000002</v>
      </c>
      <c r="G13" s="14">
        <v>302.62433299999998</v>
      </c>
      <c r="H13" s="14"/>
      <c r="I13" s="14">
        <v>588.99726600000008</v>
      </c>
    </row>
    <row r="14" spans="2:21" ht="15" customHeight="1" x14ac:dyDescent="0.2">
      <c r="B14" s="221"/>
      <c r="C14" s="19" t="s">
        <v>34</v>
      </c>
      <c r="D14" s="14"/>
      <c r="E14" s="14"/>
      <c r="F14" s="14"/>
      <c r="G14" s="14"/>
      <c r="H14" s="14"/>
      <c r="I14" s="14"/>
    </row>
    <row r="15" spans="2:21" ht="15" customHeight="1" x14ac:dyDescent="0.2">
      <c r="B15" s="221"/>
      <c r="C15" s="47" t="s">
        <v>31</v>
      </c>
      <c r="D15" s="14">
        <v>1212.1524239999974</v>
      </c>
      <c r="E15" s="14">
        <v>823.68788599999937</v>
      </c>
      <c r="F15" s="14">
        <v>616.15896999999995</v>
      </c>
      <c r="G15" s="14">
        <v>159.77333400000001</v>
      </c>
      <c r="H15" s="14"/>
      <c r="I15" s="14">
        <v>388.46453800000006</v>
      </c>
    </row>
    <row r="16" spans="2:21" ht="15" customHeight="1" x14ac:dyDescent="0.2">
      <c r="B16" s="221"/>
      <c r="C16" s="47" t="s">
        <v>7</v>
      </c>
      <c r="D16" s="14">
        <v>389.69175699999892</v>
      </c>
      <c r="E16" s="14">
        <v>237.62431900000007</v>
      </c>
      <c r="F16" s="14">
        <v>201.66208400000005</v>
      </c>
      <c r="G16" s="14"/>
      <c r="H16" s="14"/>
      <c r="I16" s="14"/>
    </row>
    <row r="17" spans="2:9" ht="15" customHeight="1" x14ac:dyDescent="0.2">
      <c r="B17" s="221"/>
      <c r="C17" s="47" t="s">
        <v>32</v>
      </c>
      <c r="D17" s="14"/>
      <c r="E17" s="14"/>
      <c r="F17" s="14"/>
      <c r="G17" s="14"/>
      <c r="H17" s="14"/>
      <c r="I17" s="14"/>
    </row>
    <row r="18" spans="2:9" ht="15" customHeight="1" x14ac:dyDescent="0.2">
      <c r="B18" s="223"/>
      <c r="C18" s="47" t="s">
        <v>33</v>
      </c>
      <c r="D18" s="14"/>
      <c r="E18" s="14"/>
      <c r="F18" s="14"/>
      <c r="G18" s="14"/>
      <c r="H18" s="14"/>
      <c r="I18" s="14"/>
    </row>
    <row r="19" spans="2:9" ht="15" customHeight="1" x14ac:dyDescent="0.2">
      <c r="B19" s="220" t="s">
        <v>2</v>
      </c>
      <c r="C19" s="148" t="s">
        <v>3</v>
      </c>
      <c r="D19" s="14">
        <v>1910.4699280000023</v>
      </c>
      <c r="E19" s="14">
        <v>1120.7857449999999</v>
      </c>
      <c r="F19" s="14">
        <v>725.3422710000001</v>
      </c>
      <c r="G19" s="14">
        <v>373.03777300000002</v>
      </c>
      <c r="H19" s="14"/>
      <c r="I19" s="14">
        <v>789.68418300000008</v>
      </c>
    </row>
    <row r="20" spans="2:9" ht="15" customHeight="1" x14ac:dyDescent="0.2">
      <c r="B20" s="221"/>
      <c r="C20" s="19" t="s">
        <v>34</v>
      </c>
      <c r="D20" s="14"/>
      <c r="E20" s="14"/>
      <c r="F20" s="14"/>
      <c r="G20" s="14"/>
      <c r="H20" s="14"/>
      <c r="I20" s="14"/>
    </row>
    <row r="21" spans="2:9" ht="15" customHeight="1" x14ac:dyDescent="0.2">
      <c r="B21" s="221"/>
      <c r="C21" s="47" t="s">
        <v>31</v>
      </c>
      <c r="D21" s="14">
        <v>1269.0167830000014</v>
      </c>
      <c r="E21" s="14">
        <v>735.97132499999998</v>
      </c>
      <c r="F21" s="14">
        <v>520.64069600000005</v>
      </c>
      <c r="G21" s="14">
        <v>198.296538</v>
      </c>
      <c r="H21" s="14"/>
      <c r="I21" s="14">
        <v>533.04545800000005</v>
      </c>
    </row>
    <row r="22" spans="2:9" ht="15" customHeight="1" x14ac:dyDescent="0.2">
      <c r="B22" s="221"/>
      <c r="C22" s="47" t="s">
        <v>7</v>
      </c>
      <c r="D22" s="14">
        <v>450.51723000000038</v>
      </c>
      <c r="E22" s="14">
        <v>241.98642800000005</v>
      </c>
      <c r="F22" s="14">
        <v>121.11239699999999</v>
      </c>
      <c r="G22" s="14"/>
      <c r="H22" s="14"/>
      <c r="I22" s="14">
        <v>208.53080200000002</v>
      </c>
    </row>
    <row r="23" spans="2:9" ht="15" customHeight="1" x14ac:dyDescent="0.2">
      <c r="B23" s="221"/>
      <c r="C23" s="47" t="s">
        <v>32</v>
      </c>
      <c r="D23" s="14">
        <v>47.974801999999897</v>
      </c>
      <c r="E23" s="14">
        <v>47.97480199999999</v>
      </c>
      <c r="F23" s="14"/>
      <c r="G23" s="14"/>
      <c r="H23" s="14"/>
      <c r="I23" s="14"/>
    </row>
    <row r="24" spans="2:9" ht="15" customHeight="1" x14ac:dyDescent="0.2">
      <c r="B24" s="223"/>
      <c r="C24" s="47" t="s">
        <v>33</v>
      </c>
      <c r="D24" s="14">
        <v>39.05411600000059</v>
      </c>
      <c r="E24" s="14"/>
      <c r="F24" s="14"/>
      <c r="G24" s="14"/>
      <c r="H24" s="14"/>
      <c r="I24" s="14"/>
    </row>
    <row r="27" spans="2:9" ht="27" customHeight="1" x14ac:dyDescent="0.2">
      <c r="B27" s="252" t="s">
        <v>52</v>
      </c>
      <c r="C27" s="252"/>
      <c r="D27" s="230" t="s">
        <v>174</v>
      </c>
      <c r="E27" s="254" t="s">
        <v>187</v>
      </c>
      <c r="F27" s="256"/>
      <c r="G27" s="256"/>
      <c r="H27" s="255"/>
      <c r="I27" s="252" t="s">
        <v>23</v>
      </c>
    </row>
    <row r="28" spans="2:9" ht="48" x14ac:dyDescent="0.2">
      <c r="B28" s="252"/>
      <c r="C28" s="252"/>
      <c r="D28" s="222"/>
      <c r="E28" s="27" t="s">
        <v>3</v>
      </c>
      <c r="F28" s="27" t="s">
        <v>133</v>
      </c>
      <c r="G28" s="127" t="s">
        <v>132</v>
      </c>
      <c r="H28" s="27" t="s">
        <v>50</v>
      </c>
      <c r="I28" s="252"/>
    </row>
    <row r="29" spans="2:9" x14ac:dyDescent="0.2">
      <c r="B29" s="217" t="s">
        <v>0</v>
      </c>
      <c r="C29" s="148" t="s">
        <v>3</v>
      </c>
      <c r="D29" s="29">
        <f>D7/$D7*100</f>
        <v>100</v>
      </c>
      <c r="E29" s="29">
        <f t="shared" ref="E29" si="0">E7/$D7*100</f>
        <v>63.444259658601588</v>
      </c>
      <c r="F29" s="29">
        <f>F7/$D7*100</f>
        <v>42.964733395129052</v>
      </c>
      <c r="G29" s="29">
        <f>G7/$D7*100</f>
        <v>17.915181584094881</v>
      </c>
      <c r="H29" s="29"/>
      <c r="I29" s="29">
        <f>I7/$D7*100</f>
        <v>36.555740341397858</v>
      </c>
    </row>
    <row r="30" spans="2:9" x14ac:dyDescent="0.2">
      <c r="B30" s="218"/>
      <c r="C30" s="19" t="s">
        <v>34</v>
      </c>
      <c r="D30" s="29">
        <f t="shared" ref="D30:E30" si="1">D8/$D8*100</f>
        <v>100</v>
      </c>
      <c r="E30" s="29">
        <f t="shared" si="1"/>
        <v>77.092814551983778</v>
      </c>
      <c r="F30" s="29"/>
      <c r="G30" s="29"/>
      <c r="H30" s="29"/>
      <c r="I30" s="29"/>
    </row>
    <row r="31" spans="2:9" x14ac:dyDescent="0.2">
      <c r="B31" s="218"/>
      <c r="C31" s="47" t="s">
        <v>31</v>
      </c>
      <c r="D31" s="29">
        <f t="shared" ref="D31:E31" si="2">D9/$D9*100</f>
        <v>100</v>
      </c>
      <c r="E31" s="29">
        <f t="shared" si="2"/>
        <v>62.859848760003857</v>
      </c>
      <c r="F31" s="29">
        <f>F9/$D9*100</f>
        <v>45.817095536765251</v>
      </c>
      <c r="G31" s="29">
        <f>G9/$D9*100</f>
        <v>14.43149749681692</v>
      </c>
      <c r="H31" s="29"/>
      <c r="I31" s="29">
        <f>I9/$D9*100</f>
        <v>37.140151239995319</v>
      </c>
    </row>
    <row r="32" spans="2:9" x14ac:dyDescent="0.2">
      <c r="B32" s="218"/>
      <c r="C32" s="47" t="s">
        <v>7</v>
      </c>
      <c r="D32" s="29">
        <f t="shared" ref="D32:E32" si="3">D10/$D10*100</f>
        <v>100</v>
      </c>
      <c r="E32" s="29">
        <f t="shared" si="3"/>
        <v>57.08231575961468</v>
      </c>
      <c r="F32" s="29">
        <f>F10/$D10*100</f>
        <v>38.415975786271837</v>
      </c>
      <c r="G32" s="29">
        <f>G10/$D10*100</f>
        <v>16.84374449567747</v>
      </c>
      <c r="H32" s="29"/>
      <c r="I32" s="29">
        <f>I10/$D10*100</f>
        <v>42.91768424038527</v>
      </c>
    </row>
    <row r="33" spans="2:9" x14ac:dyDescent="0.2">
      <c r="B33" s="218"/>
      <c r="C33" s="47" t="s">
        <v>32</v>
      </c>
      <c r="D33" s="29">
        <f t="shared" ref="D33:E33" si="4">D11/$D11*100</f>
        <v>100</v>
      </c>
      <c r="E33" s="29">
        <f t="shared" si="4"/>
        <v>96.898259470430062</v>
      </c>
      <c r="F33" s="29"/>
      <c r="G33" s="29"/>
      <c r="H33" s="29"/>
      <c r="I33" s="29"/>
    </row>
    <row r="34" spans="2:9" x14ac:dyDescent="0.2">
      <c r="B34" s="219"/>
      <c r="C34" s="47" t="s">
        <v>33</v>
      </c>
      <c r="D34" s="29">
        <f t="shared" ref="D34:E34" si="5">D12/$D12*100</f>
        <v>100</v>
      </c>
      <c r="E34" s="29">
        <f t="shared" si="5"/>
        <v>67.142923044606533</v>
      </c>
      <c r="F34" s="29"/>
      <c r="G34" s="29"/>
      <c r="H34" s="29"/>
      <c r="I34" s="29"/>
    </row>
    <row r="35" spans="2:9" x14ac:dyDescent="0.2">
      <c r="B35" s="220" t="s">
        <v>1</v>
      </c>
      <c r="C35" s="148" t="s">
        <v>3</v>
      </c>
      <c r="D35" s="29">
        <f t="shared" ref="D35:E35" si="6">D13/$D13*100</f>
        <v>100</v>
      </c>
      <c r="E35" s="29">
        <f t="shared" si="6"/>
        <v>68.350156335934599</v>
      </c>
      <c r="F35" s="29">
        <f>F13/$D13*100</f>
        <v>48.095688015117574</v>
      </c>
      <c r="G35" s="29">
        <f>G13/$D13*100</f>
        <v>16.261557364159522</v>
      </c>
      <c r="H35" s="29"/>
      <c r="I35" s="29">
        <f>I13/$D13*100</f>
        <v>31.649843664065603</v>
      </c>
    </row>
    <row r="36" spans="2:9" x14ac:dyDescent="0.2">
      <c r="B36" s="221"/>
      <c r="C36" s="19" t="s">
        <v>34</v>
      </c>
      <c r="D36" s="29"/>
      <c r="E36" s="29"/>
      <c r="F36" s="29"/>
      <c r="G36" s="29"/>
      <c r="H36" s="29"/>
      <c r="I36" s="29"/>
    </row>
    <row r="37" spans="2:9" x14ac:dyDescent="0.2">
      <c r="B37" s="221"/>
      <c r="C37" s="47" t="s">
        <v>31</v>
      </c>
      <c r="D37" s="29">
        <f t="shared" ref="D37:E37" si="7">D15/$D15*100</f>
        <v>100</v>
      </c>
      <c r="E37" s="29">
        <f t="shared" si="7"/>
        <v>67.952500831694181</v>
      </c>
      <c r="F37" s="29">
        <f>F15/$D15*100</f>
        <v>50.831806116158972</v>
      </c>
      <c r="G37" s="29">
        <f>G15/$D15*100</f>
        <v>13.180960647899537</v>
      </c>
      <c r="H37" s="29"/>
      <c r="I37" s="29">
        <f>I15/$D15*100</f>
        <v>32.04749916830599</v>
      </c>
    </row>
    <row r="38" spans="2:9" x14ac:dyDescent="0.2">
      <c r="B38" s="221"/>
      <c r="C38" s="47" t="s">
        <v>7</v>
      </c>
      <c r="D38" s="29">
        <f t="shared" ref="D38:E38" si="8">D16/$D16*100</f>
        <v>100</v>
      </c>
      <c r="E38" s="29">
        <f t="shared" si="8"/>
        <v>60.97750715317305</v>
      </c>
      <c r="F38" s="29">
        <f>F16/$D16*100</f>
        <v>51.749127452033996</v>
      </c>
      <c r="G38" s="29"/>
      <c r="H38" s="29"/>
      <c r="I38" s="29"/>
    </row>
    <row r="39" spans="2:9" x14ac:dyDescent="0.2">
      <c r="B39" s="221"/>
      <c r="C39" s="47" t="s">
        <v>32</v>
      </c>
      <c r="D39" s="29"/>
      <c r="E39" s="29"/>
      <c r="F39" s="29"/>
      <c r="G39" s="29"/>
      <c r="H39" s="29"/>
      <c r="I39" s="29"/>
    </row>
    <row r="40" spans="2:9" x14ac:dyDescent="0.2">
      <c r="B40" s="223"/>
      <c r="C40" s="47" t="s">
        <v>33</v>
      </c>
      <c r="D40" s="29"/>
      <c r="E40" s="29"/>
      <c r="F40" s="29"/>
      <c r="G40" s="29"/>
      <c r="H40" s="29"/>
      <c r="I40" s="29"/>
    </row>
    <row r="41" spans="2:9" x14ac:dyDescent="0.2">
      <c r="B41" s="220" t="s">
        <v>2</v>
      </c>
      <c r="C41" s="148" t="s">
        <v>3</v>
      </c>
      <c r="D41" s="29">
        <f t="shared" ref="D41:E41" si="9">D19/$D19*100</f>
        <v>100</v>
      </c>
      <c r="E41" s="29">
        <f t="shared" si="9"/>
        <v>58.665448148315406</v>
      </c>
      <c r="F41" s="29">
        <f>F19/$D19*100</f>
        <v>37.966693972478964</v>
      </c>
      <c r="G41" s="29">
        <f>G19/$D19*100</f>
        <v>19.525969371866477</v>
      </c>
      <c r="H41" s="29"/>
      <c r="I41" s="29">
        <f>I19/$D19*100</f>
        <v>41.334551851684481</v>
      </c>
    </row>
    <row r="42" spans="2:9" x14ac:dyDescent="0.2">
      <c r="B42" s="221"/>
      <c r="C42" s="19" t="s">
        <v>34</v>
      </c>
      <c r="D42" s="29"/>
      <c r="E42" s="29"/>
      <c r="F42" s="29"/>
      <c r="G42" s="29"/>
      <c r="H42" s="29"/>
      <c r="I42" s="29"/>
    </row>
    <row r="43" spans="2:9" x14ac:dyDescent="0.2">
      <c r="B43" s="221"/>
      <c r="C43" s="47" t="s">
        <v>31</v>
      </c>
      <c r="D43" s="29">
        <f t="shared" ref="D43:E43" si="10">D21/$D21*100</f>
        <v>100</v>
      </c>
      <c r="E43" s="29">
        <f t="shared" si="10"/>
        <v>57.995397291762941</v>
      </c>
      <c r="F43" s="29">
        <f>F21/$D21*100</f>
        <v>41.027093019935215</v>
      </c>
      <c r="G43" s="29">
        <f>G21/$D21*100</f>
        <v>15.625998068458941</v>
      </c>
      <c r="H43" s="29"/>
      <c r="I43" s="29">
        <f>I21/$D21*100</f>
        <v>42.004602708236952</v>
      </c>
    </row>
    <row r="44" spans="2:9" x14ac:dyDescent="0.2">
      <c r="B44" s="221"/>
      <c r="C44" s="47" t="s">
        <v>7</v>
      </c>
      <c r="D44" s="29">
        <f t="shared" ref="D44:E44" si="11">D22/$D22*100</f>
        <v>100</v>
      </c>
      <c r="E44" s="29">
        <f t="shared" si="11"/>
        <v>53.71302402796001</v>
      </c>
      <c r="F44" s="29">
        <f>F22/$D22*100</f>
        <v>26.882966718054242</v>
      </c>
      <c r="G44" s="29"/>
      <c r="H44" s="29"/>
      <c r="I44" s="29">
        <f>I22/$D22*100</f>
        <v>46.286975972039926</v>
      </c>
    </row>
    <row r="45" spans="2:9" x14ac:dyDescent="0.2">
      <c r="B45" s="221"/>
      <c r="C45" s="47" t="s">
        <v>32</v>
      </c>
      <c r="D45" s="29">
        <f t="shared" ref="D45:E45" si="12">D23/$D23*100</f>
        <v>100</v>
      </c>
      <c r="E45" s="29">
        <f t="shared" si="12"/>
        <v>100.0000000000002</v>
      </c>
      <c r="F45" s="29"/>
      <c r="G45" s="29"/>
      <c r="H45" s="29"/>
      <c r="I45" s="29"/>
    </row>
    <row r="46" spans="2:9" x14ac:dyDescent="0.2">
      <c r="B46" s="223"/>
      <c r="C46" s="47" t="s">
        <v>33</v>
      </c>
      <c r="D46" s="29">
        <f>D24/$D24*100</f>
        <v>100</v>
      </c>
      <c r="E46" s="29"/>
      <c r="F46" s="29"/>
      <c r="G46" s="29"/>
      <c r="H46" s="29"/>
      <c r="I46" s="29"/>
    </row>
    <row r="50" spans="2:9" ht="27" customHeight="1" x14ac:dyDescent="0.2">
      <c r="B50" s="252" t="s">
        <v>51</v>
      </c>
      <c r="C50" s="252"/>
      <c r="D50" s="252" t="s">
        <v>174</v>
      </c>
      <c r="E50" s="254" t="s">
        <v>187</v>
      </c>
      <c r="F50" s="256"/>
      <c r="G50" s="256"/>
      <c r="H50" s="255"/>
      <c r="I50" s="230" t="s">
        <v>23</v>
      </c>
    </row>
    <row r="51" spans="2:9" ht="48" x14ac:dyDescent="0.2">
      <c r="B51" s="252"/>
      <c r="C51" s="252"/>
      <c r="D51" s="252"/>
      <c r="E51" s="27" t="s">
        <v>3</v>
      </c>
      <c r="F51" s="27" t="s">
        <v>133</v>
      </c>
      <c r="G51" s="127" t="s">
        <v>132</v>
      </c>
      <c r="H51" s="27" t="s">
        <v>50</v>
      </c>
      <c r="I51" s="222"/>
    </row>
    <row r="52" spans="2:9" x14ac:dyDescent="0.2">
      <c r="B52" s="217" t="s">
        <v>0</v>
      </c>
      <c r="C52" s="148" t="s">
        <v>3</v>
      </c>
      <c r="D52" s="29">
        <f>D7/D$7*100</f>
        <v>100</v>
      </c>
      <c r="E52" s="29">
        <f>E7/E$7*100</f>
        <v>100</v>
      </c>
      <c r="F52" s="29">
        <f>F7/F$7*100</f>
        <v>100</v>
      </c>
      <c r="G52" s="29">
        <f>G7/G$7*100</f>
        <v>100</v>
      </c>
      <c r="H52" s="29"/>
      <c r="I52" s="29">
        <f>I7/I$7*100</f>
        <v>100</v>
      </c>
    </row>
    <row r="53" spans="2:9" x14ac:dyDescent="0.2">
      <c r="B53" s="218"/>
      <c r="C53" s="19" t="s">
        <v>34</v>
      </c>
      <c r="D53" s="29">
        <f t="shared" ref="D53:E57" si="13">D8/D$7*100</f>
        <v>7.3580799174572817</v>
      </c>
      <c r="E53" s="29">
        <f t="shared" si="13"/>
        <v>8.9409994471943293</v>
      </c>
      <c r="F53" s="29"/>
      <c r="G53" s="29"/>
      <c r="H53" s="29"/>
      <c r="I53" s="29"/>
    </row>
    <row r="54" spans="2:9" x14ac:dyDescent="0.2">
      <c r="B54" s="218"/>
      <c r="C54" s="47" t="s">
        <v>31</v>
      </c>
      <c r="D54" s="29">
        <f t="shared" si="13"/>
        <v>65.788204621127662</v>
      </c>
      <c r="E54" s="29">
        <f t="shared" si="13"/>
        <v>65.182202691455018</v>
      </c>
      <c r="F54" s="29">
        <f>F9/F$7*100</f>
        <v>70.155781687224248</v>
      </c>
      <c r="G54" s="29">
        <f>G9/G$7*100</f>
        <v>52.995405369085482</v>
      </c>
      <c r="H54" s="29"/>
      <c r="I54" s="29">
        <f>I9/I$7*100</f>
        <v>66.839950350271238</v>
      </c>
    </row>
    <row r="55" spans="2:9" x14ac:dyDescent="0.2">
      <c r="B55" s="218"/>
      <c r="C55" s="47" t="s">
        <v>7</v>
      </c>
      <c r="D55" s="29">
        <f t="shared" si="13"/>
        <v>22.278142339232243</v>
      </c>
      <c r="E55" s="29">
        <f t="shared" si="13"/>
        <v>20.044176768532655</v>
      </c>
      <c r="F55" s="29">
        <f>F10/F$7*100</f>
        <v>19.919513262104637</v>
      </c>
      <c r="G55" s="29">
        <f>G10/G$7*100</f>
        <v>20.945773596484631</v>
      </c>
      <c r="H55" s="29"/>
      <c r="I55" s="29">
        <f>I10/I$7*100</f>
        <v>26.155297894343398</v>
      </c>
    </row>
    <row r="56" spans="2:9" x14ac:dyDescent="0.2">
      <c r="B56" s="218"/>
      <c r="C56" s="47" t="s">
        <v>32</v>
      </c>
      <c r="D56" s="29">
        <f t="shared" si="13"/>
        <v>2.1115194994321866</v>
      </c>
      <c r="E56" s="29">
        <f t="shared" si="13"/>
        <v>3.2249184628181444</v>
      </c>
      <c r="F56" s="29"/>
      <c r="G56" s="29"/>
      <c r="H56" s="29"/>
      <c r="I56" s="29"/>
    </row>
    <row r="57" spans="2:9" x14ac:dyDescent="0.2">
      <c r="B57" s="219"/>
      <c r="C57" s="47" t="s">
        <v>33</v>
      </c>
      <c r="D57" s="29">
        <f t="shared" si="13"/>
        <v>2.464053622750626</v>
      </c>
      <c r="E57" s="29">
        <f t="shared" si="13"/>
        <v>2.6077026299998569</v>
      </c>
      <c r="F57" s="29"/>
      <c r="G57" s="29"/>
      <c r="H57" s="29"/>
      <c r="I57" s="29"/>
    </row>
    <row r="58" spans="2:9" x14ac:dyDescent="0.2">
      <c r="B58" s="220" t="s">
        <v>1</v>
      </c>
      <c r="C58" s="148" t="s">
        <v>3</v>
      </c>
      <c r="D58" s="29">
        <f>D13/D$13*100</f>
        <v>100</v>
      </c>
      <c r="E58" s="29">
        <f>E13/E$13*100</f>
        <v>100</v>
      </c>
      <c r="F58" s="29">
        <f>F13/F$13*100</f>
        <v>100</v>
      </c>
      <c r="G58" s="29">
        <f>G13/G$13*100</f>
        <v>100</v>
      </c>
      <c r="H58" s="29"/>
      <c r="I58" s="29">
        <f>I13/I$13*100</f>
        <v>100</v>
      </c>
    </row>
    <row r="59" spans="2:9" x14ac:dyDescent="0.2">
      <c r="B59" s="221"/>
      <c r="C59" s="19" t="s">
        <v>34</v>
      </c>
      <c r="D59" s="29"/>
      <c r="E59" s="29"/>
      <c r="F59" s="29"/>
      <c r="G59" s="29"/>
      <c r="H59" s="29"/>
      <c r="I59" s="29"/>
    </row>
    <row r="60" spans="2:9" x14ac:dyDescent="0.2">
      <c r="B60" s="221"/>
      <c r="C60" s="47" t="s">
        <v>31</v>
      </c>
      <c r="D60" s="29">
        <f>D15/D$13*100</f>
        <v>65.135166037626519</v>
      </c>
      <c r="E60" s="29">
        <f>E15/E$13*100</f>
        <v>64.756215078580084</v>
      </c>
      <c r="F60" s="29">
        <f>F15/F$13*100</f>
        <v>68.84064389156363</v>
      </c>
      <c r="G60" s="29">
        <f>G15/G$13*100</f>
        <v>52.795930986818576</v>
      </c>
      <c r="H60" s="29"/>
      <c r="I60" s="29">
        <f>I15/I$13*100</f>
        <v>65.953538398937155</v>
      </c>
    </row>
    <row r="61" spans="2:9" x14ac:dyDescent="0.2">
      <c r="B61" s="221"/>
      <c r="C61" s="47" t="s">
        <v>7</v>
      </c>
      <c r="D61" s="29">
        <f>D16/D$13*100</f>
        <v>20.940136564615234</v>
      </c>
      <c r="E61" s="29">
        <f>E16/E$13*100</f>
        <v>18.681410484001145</v>
      </c>
      <c r="F61" s="29">
        <f>F16/F$13*100</f>
        <v>22.530788947330581</v>
      </c>
      <c r="G61" s="29"/>
      <c r="H61" s="29"/>
      <c r="I61" s="29"/>
    </row>
    <row r="62" spans="2:9" x14ac:dyDescent="0.2">
      <c r="B62" s="221"/>
      <c r="C62" s="47" t="s">
        <v>32</v>
      </c>
      <c r="D62" s="29"/>
      <c r="E62" s="29"/>
      <c r="F62" s="29"/>
      <c r="G62" s="29"/>
      <c r="H62" s="29"/>
      <c r="I62" s="29"/>
    </row>
    <row r="63" spans="2:9" x14ac:dyDescent="0.2">
      <c r="B63" s="223"/>
      <c r="C63" s="47" t="s">
        <v>33</v>
      </c>
      <c r="D63" s="29"/>
      <c r="E63" s="29"/>
      <c r="F63" s="29"/>
      <c r="G63" s="29"/>
      <c r="H63" s="29"/>
      <c r="I63" s="29"/>
    </row>
    <row r="64" spans="2:9" x14ac:dyDescent="0.2">
      <c r="B64" s="220" t="s">
        <v>2</v>
      </c>
      <c r="C64" s="148" t="s">
        <v>3</v>
      </c>
      <c r="D64" s="29">
        <f>D19/D$19*100</f>
        <v>100</v>
      </c>
      <c r="E64" s="29">
        <f>E19/E$19*100</f>
        <v>100</v>
      </c>
      <c r="F64" s="29">
        <f>F19/F$19*100</f>
        <v>100</v>
      </c>
      <c r="G64" s="29">
        <f>G19/G$19*100</f>
        <v>100</v>
      </c>
      <c r="H64" s="29"/>
      <c r="I64" s="29">
        <f>I19/I$19*100</f>
        <v>100</v>
      </c>
    </row>
    <row r="65" spans="2:9" x14ac:dyDescent="0.2">
      <c r="B65" s="221"/>
      <c r="C65" s="19" t="s">
        <v>34</v>
      </c>
      <c r="D65" s="29"/>
      <c r="E65" s="29"/>
      <c r="F65" s="29"/>
      <c r="G65" s="29"/>
      <c r="H65" s="29"/>
      <c r="I65" s="29"/>
    </row>
    <row r="66" spans="2:9" x14ac:dyDescent="0.2">
      <c r="B66" s="221"/>
      <c r="C66" s="47" t="s">
        <v>31</v>
      </c>
      <c r="D66" s="29">
        <f>D21/D$19*100</f>
        <v>66.424326517847177</v>
      </c>
      <c r="E66" s="29">
        <f>E21/E$19*100</f>
        <v>65.665657176965624</v>
      </c>
      <c r="F66" s="29">
        <f>F21/F$19*100</f>
        <v>71.778623253572931</v>
      </c>
      <c r="G66" s="29">
        <f>G21/G$19*100</f>
        <v>53.157227592606283</v>
      </c>
      <c r="H66" s="29"/>
      <c r="I66" s="29">
        <f>I21/I$19*100</f>
        <v>67.50109340862916</v>
      </c>
    </row>
    <row r="67" spans="2:9" x14ac:dyDescent="0.2">
      <c r="B67" s="221"/>
      <c r="C67" s="47" t="s">
        <v>7</v>
      </c>
      <c r="D67" s="29">
        <f>D22/D$19*100</f>
        <v>23.581487643285211</v>
      </c>
      <c r="E67" s="29">
        <f>E22/E$19*100</f>
        <v>21.590783883497739</v>
      </c>
      <c r="F67" s="29">
        <f>F22/F$19*100</f>
        <v>16.697275457699053</v>
      </c>
      <c r="G67" s="29"/>
      <c r="H67" s="29"/>
      <c r="I67" s="29">
        <f>I22/I$19*100</f>
        <v>26.40686067787178</v>
      </c>
    </row>
    <row r="68" spans="2:9" x14ac:dyDescent="0.2">
      <c r="B68" s="221"/>
      <c r="C68" s="47" t="s">
        <v>32</v>
      </c>
      <c r="D68" s="29">
        <f>D23/D$19*100</f>
        <v>2.5111519054488798</v>
      </c>
      <c r="E68" s="29">
        <f>E23/E$19*100</f>
        <v>4.280461472143366</v>
      </c>
      <c r="F68" s="29"/>
      <c r="G68" s="29"/>
      <c r="H68" s="29"/>
      <c r="I68" s="29"/>
    </row>
    <row r="69" spans="2:9" x14ac:dyDescent="0.2">
      <c r="B69" s="223"/>
      <c r="C69" s="47" t="s">
        <v>33</v>
      </c>
      <c r="D69" s="29">
        <f>D24/D$19*100</f>
        <v>2.0442151654742271</v>
      </c>
      <c r="E69" s="29"/>
      <c r="F69" s="29"/>
      <c r="G69" s="29"/>
      <c r="H69" s="29"/>
      <c r="I69" s="29"/>
    </row>
    <row r="73" spans="2:9" ht="27" customHeight="1" x14ac:dyDescent="0.2">
      <c r="B73" s="252" t="s">
        <v>75</v>
      </c>
      <c r="C73" s="252"/>
      <c r="D73" s="230" t="s">
        <v>174</v>
      </c>
      <c r="E73" s="254" t="s">
        <v>187</v>
      </c>
      <c r="F73" s="256"/>
      <c r="G73" s="256"/>
      <c r="H73" s="255"/>
      <c r="I73" s="230" t="s">
        <v>23</v>
      </c>
    </row>
    <row r="74" spans="2:9" ht="48" x14ac:dyDescent="0.2">
      <c r="B74" s="252"/>
      <c r="C74" s="252"/>
      <c r="D74" s="222"/>
      <c r="E74" s="27" t="s">
        <v>3</v>
      </c>
      <c r="F74" s="27" t="s">
        <v>133</v>
      </c>
      <c r="G74" s="127" t="s">
        <v>132</v>
      </c>
      <c r="H74" s="27" t="s">
        <v>50</v>
      </c>
      <c r="I74" s="222"/>
    </row>
    <row r="75" spans="2:9" x14ac:dyDescent="0.2">
      <c r="B75" s="217" t="s">
        <v>0</v>
      </c>
      <c r="C75" s="148" t="s">
        <v>3</v>
      </c>
      <c r="D75" s="59">
        <f t="shared" ref="D75:D92" si="14">SUM(E75:I75)</f>
        <v>450</v>
      </c>
      <c r="E75" s="59">
        <f>SUM(E76:E80)</f>
        <v>178</v>
      </c>
      <c r="F75" s="59">
        <f>SUM(F76:F80)</f>
        <v>115</v>
      </c>
      <c r="G75" s="65">
        <v>55</v>
      </c>
      <c r="H75" s="59">
        <f>SUM(H76:H80)</f>
        <v>8</v>
      </c>
      <c r="I75" s="59">
        <f t="shared" ref="I75" si="15">SUM(I76:I80)</f>
        <v>94</v>
      </c>
    </row>
    <row r="76" spans="2:9" x14ac:dyDescent="0.2">
      <c r="B76" s="218"/>
      <c r="C76" s="19" t="s">
        <v>34</v>
      </c>
      <c r="D76" s="59">
        <f t="shared" si="14"/>
        <v>23</v>
      </c>
      <c r="E76" s="75">
        <v>10</v>
      </c>
      <c r="F76" s="75">
        <v>5</v>
      </c>
      <c r="G76" s="65">
        <v>5</v>
      </c>
      <c r="H76" s="75">
        <v>0</v>
      </c>
      <c r="I76" s="75">
        <v>3</v>
      </c>
    </row>
    <row r="77" spans="2:9" x14ac:dyDescent="0.2">
      <c r="B77" s="218"/>
      <c r="C77" s="47" t="s">
        <v>31</v>
      </c>
      <c r="D77" s="59">
        <f t="shared" si="14"/>
        <v>268</v>
      </c>
      <c r="E77" s="75">
        <v>103</v>
      </c>
      <c r="F77" s="75">
        <v>76</v>
      </c>
      <c r="G77" s="65">
        <v>23</v>
      </c>
      <c r="H77" s="75">
        <v>4</v>
      </c>
      <c r="I77" s="75">
        <v>62</v>
      </c>
    </row>
    <row r="78" spans="2:9" x14ac:dyDescent="0.2">
      <c r="B78" s="218"/>
      <c r="C78" s="47" t="s">
        <v>7</v>
      </c>
      <c r="D78" s="59">
        <f t="shared" si="14"/>
        <v>93</v>
      </c>
      <c r="E78" s="75">
        <v>34</v>
      </c>
      <c r="F78" s="75">
        <v>22</v>
      </c>
      <c r="G78" s="65">
        <v>11</v>
      </c>
      <c r="H78" s="75">
        <v>1</v>
      </c>
      <c r="I78" s="75">
        <v>25</v>
      </c>
    </row>
    <row r="79" spans="2:9" x14ac:dyDescent="0.2">
      <c r="B79" s="218"/>
      <c r="C79" s="47" t="s">
        <v>32</v>
      </c>
      <c r="D79" s="59">
        <f t="shared" si="14"/>
        <v>33</v>
      </c>
      <c r="E79" s="147">
        <v>16</v>
      </c>
      <c r="F79" s="147">
        <v>6</v>
      </c>
      <c r="G79" s="65">
        <v>8</v>
      </c>
      <c r="H79" s="147">
        <v>2</v>
      </c>
      <c r="I79" s="147">
        <v>1</v>
      </c>
    </row>
    <row r="80" spans="2:9" x14ac:dyDescent="0.2">
      <c r="B80" s="219"/>
      <c r="C80" s="47" t="s">
        <v>33</v>
      </c>
      <c r="D80" s="59">
        <f t="shared" si="14"/>
        <v>33</v>
      </c>
      <c r="E80" s="147">
        <v>15</v>
      </c>
      <c r="F80" s="147">
        <v>6</v>
      </c>
      <c r="G80" s="65">
        <v>8</v>
      </c>
      <c r="H80" s="147">
        <v>1</v>
      </c>
      <c r="I80" s="147">
        <v>3</v>
      </c>
    </row>
    <row r="81" spans="2:9" x14ac:dyDescent="0.2">
      <c r="B81" s="220" t="s">
        <v>1</v>
      </c>
      <c r="C81" s="148" t="s">
        <v>3</v>
      </c>
      <c r="D81" s="59">
        <f t="shared" si="14"/>
        <v>208</v>
      </c>
      <c r="E81" s="147">
        <f>SUM(E82:E86)</f>
        <v>85</v>
      </c>
      <c r="F81" s="147">
        <f>SUM(F82:F86)</f>
        <v>60</v>
      </c>
      <c r="G81" s="65">
        <v>21</v>
      </c>
      <c r="H81" s="147">
        <f>SUM(H82:H86)</f>
        <v>4</v>
      </c>
      <c r="I81" s="147">
        <f t="shared" ref="I81" si="16">SUM(I82:I86)</f>
        <v>38</v>
      </c>
    </row>
    <row r="82" spans="2:9" x14ac:dyDescent="0.2">
      <c r="B82" s="221"/>
      <c r="C82" s="19" t="s">
        <v>34</v>
      </c>
      <c r="D82" s="59">
        <f t="shared" si="14"/>
        <v>15</v>
      </c>
      <c r="E82" s="75">
        <v>7</v>
      </c>
      <c r="F82" s="75">
        <v>3</v>
      </c>
      <c r="G82" s="65">
        <v>4</v>
      </c>
      <c r="H82" s="75">
        <v>0</v>
      </c>
      <c r="I82" s="75">
        <v>1</v>
      </c>
    </row>
    <row r="83" spans="2:9" x14ac:dyDescent="0.2">
      <c r="B83" s="221"/>
      <c r="C83" s="47" t="s">
        <v>31</v>
      </c>
      <c r="D83" s="59">
        <f t="shared" si="14"/>
        <v>131</v>
      </c>
      <c r="E83" s="75">
        <v>53</v>
      </c>
      <c r="F83" s="75">
        <v>40</v>
      </c>
      <c r="G83" s="65">
        <v>10</v>
      </c>
      <c r="H83" s="75">
        <v>3</v>
      </c>
      <c r="I83" s="75">
        <v>25</v>
      </c>
    </row>
    <row r="84" spans="2:9" x14ac:dyDescent="0.2">
      <c r="B84" s="221"/>
      <c r="C84" s="47" t="s">
        <v>7</v>
      </c>
      <c r="D84" s="59">
        <f t="shared" si="14"/>
        <v>39</v>
      </c>
      <c r="E84" s="75">
        <v>15</v>
      </c>
      <c r="F84" s="75">
        <v>12</v>
      </c>
      <c r="G84" s="65">
        <v>3</v>
      </c>
      <c r="H84" s="75">
        <v>0</v>
      </c>
      <c r="I84" s="75">
        <v>9</v>
      </c>
    </row>
    <row r="85" spans="2:9" x14ac:dyDescent="0.2">
      <c r="B85" s="221"/>
      <c r="C85" s="47" t="s">
        <v>32</v>
      </c>
      <c r="D85" s="59">
        <f t="shared" si="14"/>
        <v>9</v>
      </c>
      <c r="E85" s="147">
        <v>4</v>
      </c>
      <c r="F85" s="147">
        <v>1</v>
      </c>
      <c r="G85" s="65">
        <v>2</v>
      </c>
      <c r="H85" s="147">
        <v>1</v>
      </c>
      <c r="I85" s="147">
        <v>1</v>
      </c>
    </row>
    <row r="86" spans="2:9" x14ac:dyDescent="0.2">
      <c r="B86" s="223"/>
      <c r="C86" s="47" t="s">
        <v>33</v>
      </c>
      <c r="D86" s="59">
        <f t="shared" si="14"/>
        <v>14</v>
      </c>
      <c r="E86" s="147">
        <v>6</v>
      </c>
      <c r="F86" s="147">
        <v>4</v>
      </c>
      <c r="G86" s="65">
        <v>2</v>
      </c>
      <c r="H86" s="147">
        <v>0</v>
      </c>
      <c r="I86" s="147">
        <v>2</v>
      </c>
    </row>
    <row r="87" spans="2:9" x14ac:dyDescent="0.2">
      <c r="B87" s="220" t="s">
        <v>2</v>
      </c>
      <c r="C87" s="148" t="s">
        <v>3</v>
      </c>
      <c r="D87" s="59">
        <f t="shared" si="14"/>
        <v>242</v>
      </c>
      <c r="E87" s="147">
        <f>SUM(E88:E92)</f>
        <v>93</v>
      </c>
      <c r="F87" s="147">
        <f>SUM(F88:F92)</f>
        <v>55</v>
      </c>
      <c r="G87" s="65">
        <v>34</v>
      </c>
      <c r="H87" s="147">
        <f>SUM(H88:H92)</f>
        <v>4</v>
      </c>
      <c r="I87" s="147">
        <f t="shared" ref="I87" si="17">SUM(I88:I92)</f>
        <v>56</v>
      </c>
    </row>
    <row r="88" spans="2:9" x14ac:dyDescent="0.2">
      <c r="B88" s="221"/>
      <c r="C88" s="19" t="s">
        <v>34</v>
      </c>
      <c r="D88" s="59">
        <f t="shared" si="14"/>
        <v>8</v>
      </c>
      <c r="E88" s="75">
        <v>3</v>
      </c>
      <c r="F88" s="75">
        <v>2</v>
      </c>
      <c r="G88" s="65">
        <v>1</v>
      </c>
      <c r="H88" s="75">
        <v>0</v>
      </c>
      <c r="I88" s="75">
        <v>2</v>
      </c>
    </row>
    <row r="89" spans="2:9" x14ac:dyDescent="0.2">
      <c r="B89" s="221"/>
      <c r="C89" s="47" t="s">
        <v>31</v>
      </c>
      <c r="D89" s="59">
        <f t="shared" si="14"/>
        <v>137</v>
      </c>
      <c r="E89" s="75">
        <v>50</v>
      </c>
      <c r="F89" s="75">
        <v>36</v>
      </c>
      <c r="G89" s="65">
        <v>13</v>
      </c>
      <c r="H89" s="75">
        <v>1</v>
      </c>
      <c r="I89" s="75">
        <v>37</v>
      </c>
    </row>
    <row r="90" spans="2:9" x14ac:dyDescent="0.2">
      <c r="B90" s="221"/>
      <c r="C90" s="47" t="s">
        <v>7</v>
      </c>
      <c r="D90" s="59">
        <f t="shared" si="14"/>
        <v>54</v>
      </c>
      <c r="E90" s="75">
        <v>19</v>
      </c>
      <c r="F90" s="75">
        <v>10</v>
      </c>
      <c r="G90" s="65">
        <v>8</v>
      </c>
      <c r="H90" s="75">
        <v>1</v>
      </c>
      <c r="I90" s="75">
        <v>16</v>
      </c>
    </row>
    <row r="91" spans="2:9" x14ac:dyDescent="0.2">
      <c r="B91" s="221"/>
      <c r="C91" s="47" t="s">
        <v>32</v>
      </c>
      <c r="D91" s="59">
        <f t="shared" si="14"/>
        <v>24</v>
      </c>
      <c r="E91" s="147">
        <v>12</v>
      </c>
      <c r="F91" s="147">
        <v>5</v>
      </c>
      <c r="G91" s="65">
        <v>6</v>
      </c>
      <c r="H91" s="147">
        <v>1</v>
      </c>
      <c r="I91" s="147">
        <v>0</v>
      </c>
    </row>
    <row r="92" spans="2:9" x14ac:dyDescent="0.2">
      <c r="B92" s="223"/>
      <c r="C92" s="47" t="s">
        <v>33</v>
      </c>
      <c r="D92" s="59">
        <f t="shared" si="14"/>
        <v>19</v>
      </c>
      <c r="E92" s="147">
        <v>9</v>
      </c>
      <c r="F92" s="147">
        <v>2</v>
      </c>
      <c r="G92" s="65">
        <v>6</v>
      </c>
      <c r="H92" s="147">
        <v>1</v>
      </c>
      <c r="I92" s="147">
        <v>1</v>
      </c>
    </row>
  </sheetData>
  <mergeCells count="28">
    <mergeCell ref="B50:C51"/>
    <mergeCell ref="B7:B12"/>
    <mergeCell ref="B13:B18"/>
    <mergeCell ref="B19:B24"/>
    <mergeCell ref="B5:C6"/>
    <mergeCell ref="B27:C28"/>
    <mergeCell ref="B75:B80"/>
    <mergeCell ref="B81:B86"/>
    <mergeCell ref="B87:B92"/>
    <mergeCell ref="B52:B57"/>
    <mergeCell ref="B58:B63"/>
    <mergeCell ref="B64:B69"/>
    <mergeCell ref="I50:I51"/>
    <mergeCell ref="I27:I28"/>
    <mergeCell ref="I5:I6"/>
    <mergeCell ref="B73:C74"/>
    <mergeCell ref="I73:I74"/>
    <mergeCell ref="E5:H5"/>
    <mergeCell ref="E27:H27"/>
    <mergeCell ref="E50:H50"/>
    <mergeCell ref="E73:H73"/>
    <mergeCell ref="D73:D74"/>
    <mergeCell ref="D5:D6"/>
    <mergeCell ref="D27:D28"/>
    <mergeCell ref="D50:D51"/>
    <mergeCell ref="B29:B34"/>
    <mergeCell ref="B35:B40"/>
    <mergeCell ref="B41:B46"/>
  </mergeCells>
  <conditionalFormatting sqref="D75:I92">
    <cfRule type="cellIs" dxfId="11" priority="4" operator="lessThan">
      <formula>10</formula>
    </cfRule>
  </conditionalFormatting>
  <pageMargins left="0.75" right="0.75" top="1" bottom="1" header="0.5" footer="0.5"/>
  <pageSetup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3"/>
  <sheetViews>
    <sheetView workbookViewId="0">
      <pane ySplit="5" topLeftCell="A6" activePane="bottomLeft" state="frozen"/>
      <selection activeCell="G119" sqref="G119"/>
      <selection pane="bottomLeft" activeCell="A6" sqref="A6"/>
    </sheetView>
  </sheetViews>
  <sheetFormatPr baseColWidth="10" defaultRowHeight="15" x14ac:dyDescent="0.25"/>
  <cols>
    <col min="1" max="1" width="3" style="2" customWidth="1"/>
    <col min="2" max="3" width="17.140625" style="1" bestFit="1" customWidth="1"/>
    <col min="4" max="4" width="14.42578125" style="1" customWidth="1"/>
    <col min="5" max="5" width="18.42578125" style="1" customWidth="1"/>
    <col min="6" max="6" width="12" style="1" bestFit="1" customWidth="1"/>
    <col min="7" max="8" width="12" style="4" customWidth="1"/>
    <col min="9" max="10" width="12" style="1" bestFit="1" customWidth="1"/>
    <col min="11" max="15" width="11.42578125" style="1"/>
    <col min="16" max="20" width="11.42578125" style="4"/>
    <col min="21" max="16384" width="11.42578125" style="1"/>
  </cols>
  <sheetData>
    <row r="1" spans="2:29" s="4" customFormat="1" ht="69.95" customHeight="1" x14ac:dyDescent="0.25"/>
    <row r="2" spans="2:29" s="4" customFormat="1" ht="18" customHeight="1" x14ac:dyDescent="0.25"/>
    <row r="3" spans="2:29" ht="15" customHeight="1" x14ac:dyDescent="0.25">
      <c r="B3" s="162" t="s">
        <v>173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</row>
    <row r="4" spans="2:29" ht="15" customHeight="1" x14ac:dyDescent="0.25"/>
    <row r="5" spans="2:29" s="35" customFormat="1" ht="60" customHeight="1" x14ac:dyDescent="0.2">
      <c r="B5" s="257" t="s">
        <v>51</v>
      </c>
      <c r="C5" s="258"/>
      <c r="D5" s="27" t="s">
        <v>188</v>
      </c>
      <c r="E5" s="27" t="s">
        <v>137</v>
      </c>
      <c r="F5" s="27" t="s">
        <v>22</v>
      </c>
      <c r="G5" s="150" t="s">
        <v>134</v>
      </c>
      <c r="H5" s="150" t="s">
        <v>135</v>
      </c>
      <c r="I5" s="27" t="s">
        <v>136</v>
      </c>
      <c r="J5" s="27" t="s">
        <v>4</v>
      </c>
    </row>
    <row r="6" spans="2:29" s="35" customFormat="1" ht="12" x14ac:dyDescent="0.2">
      <c r="B6" s="217" t="s">
        <v>0</v>
      </c>
      <c r="C6" s="28" t="s">
        <v>3</v>
      </c>
      <c r="D6" s="14">
        <v>11106.023300000021</v>
      </c>
      <c r="E6" s="14">
        <v>910.33256600000004</v>
      </c>
      <c r="F6" s="14">
        <v>1940.9899989999999</v>
      </c>
      <c r="G6" s="14">
        <v>1205.617346</v>
      </c>
      <c r="H6" s="14">
        <v>1489.279716</v>
      </c>
      <c r="I6" s="14">
        <v>5502.004869999997</v>
      </c>
      <c r="J6" s="14"/>
    </row>
    <row r="7" spans="2:29" s="35" customFormat="1" ht="12" x14ac:dyDescent="0.2">
      <c r="B7" s="218"/>
      <c r="C7" s="19" t="s">
        <v>34</v>
      </c>
      <c r="D7" s="14">
        <v>1380.1451539999994</v>
      </c>
      <c r="E7" s="14"/>
      <c r="F7" s="14">
        <v>207.81399400000001</v>
      </c>
      <c r="G7" s="14"/>
      <c r="H7" s="14">
        <v>234.10647499999999</v>
      </c>
      <c r="I7" s="14">
        <v>710.2416340000002</v>
      </c>
      <c r="J7" s="14"/>
    </row>
    <row r="8" spans="2:29" s="35" customFormat="1" ht="12" x14ac:dyDescent="0.2">
      <c r="B8" s="218"/>
      <c r="C8" s="47" t="s">
        <v>31</v>
      </c>
      <c r="D8" s="14">
        <v>4065.4287050000166</v>
      </c>
      <c r="E8" s="14">
        <v>169.13127599999999</v>
      </c>
      <c r="F8" s="14">
        <v>358.11583100000001</v>
      </c>
      <c r="G8" s="14">
        <v>219.33284900000001</v>
      </c>
      <c r="H8" s="14">
        <v>567.70879999999988</v>
      </c>
      <c r="I8" s="14">
        <v>2719.3634519999973</v>
      </c>
      <c r="J8" s="14"/>
    </row>
    <row r="9" spans="2:29" s="35" customFormat="1" ht="12" x14ac:dyDescent="0.2">
      <c r="B9" s="218"/>
      <c r="C9" s="47" t="s">
        <v>7</v>
      </c>
      <c r="D9" s="14">
        <v>3042.6622150000053</v>
      </c>
      <c r="E9" s="14">
        <v>209.97869600000001</v>
      </c>
      <c r="F9" s="14">
        <v>411.1301049999999</v>
      </c>
      <c r="G9" s="14">
        <v>314.87315900000004</v>
      </c>
      <c r="H9" s="14">
        <v>454.47588200000007</v>
      </c>
      <c r="I9" s="14">
        <v>1635.5087599999997</v>
      </c>
      <c r="J9" s="14"/>
    </row>
    <row r="10" spans="2:29" s="35" customFormat="1" ht="12" x14ac:dyDescent="0.2">
      <c r="B10" s="218"/>
      <c r="C10" s="47" t="s">
        <v>32</v>
      </c>
      <c r="D10" s="14">
        <v>1171.2895750000007</v>
      </c>
      <c r="E10" s="14">
        <v>217.06466700000001</v>
      </c>
      <c r="F10" s="14">
        <v>382.7874749999998</v>
      </c>
      <c r="G10" s="14">
        <v>222.10115100000002</v>
      </c>
      <c r="H10" s="14">
        <v>134.24420600000002</v>
      </c>
      <c r="I10" s="14">
        <v>212.42803399999988</v>
      </c>
      <c r="J10" s="14"/>
    </row>
    <row r="11" spans="2:29" s="35" customFormat="1" ht="12" x14ac:dyDescent="0.2">
      <c r="B11" s="219"/>
      <c r="C11" s="47" t="s">
        <v>33</v>
      </c>
      <c r="D11" s="14">
        <v>1446.4976509999983</v>
      </c>
      <c r="E11" s="14">
        <v>253.65075599999994</v>
      </c>
      <c r="F11" s="14">
        <v>581.14259400000003</v>
      </c>
      <c r="G11" s="14">
        <v>281.83430699999997</v>
      </c>
      <c r="H11" s="14">
        <v>98.744353000000004</v>
      </c>
      <c r="I11" s="14">
        <v>224.46298999999991</v>
      </c>
      <c r="J11" s="14"/>
    </row>
    <row r="12" spans="2:29" s="35" customFormat="1" ht="12" x14ac:dyDescent="0.2">
      <c r="B12" s="220" t="s">
        <v>1</v>
      </c>
      <c r="C12" s="46" t="s">
        <v>3</v>
      </c>
      <c r="D12" s="14">
        <v>5898.3077269999949</v>
      </c>
      <c r="E12" s="14">
        <v>412.63272699999999</v>
      </c>
      <c r="F12" s="14">
        <v>1195.033672</v>
      </c>
      <c r="G12" s="14">
        <v>709.97031799999991</v>
      </c>
      <c r="H12" s="14">
        <v>744.86968400000001</v>
      </c>
      <c r="I12" s="14">
        <v>2795.0366140000006</v>
      </c>
      <c r="J12" s="14"/>
    </row>
    <row r="13" spans="2:29" s="35" customFormat="1" ht="12" x14ac:dyDescent="0.2">
      <c r="B13" s="221"/>
      <c r="C13" s="19" t="s">
        <v>34</v>
      </c>
      <c r="D13" s="14">
        <v>938.22468499999979</v>
      </c>
      <c r="E13" s="14"/>
      <c r="F13" s="14"/>
      <c r="G13" s="14"/>
      <c r="H13" s="14"/>
      <c r="I13" s="14">
        <v>441.92046900000008</v>
      </c>
      <c r="J13" s="14"/>
    </row>
    <row r="14" spans="2:29" s="35" customFormat="1" ht="12" x14ac:dyDescent="0.2">
      <c r="B14" s="221"/>
      <c r="C14" s="47" t="s">
        <v>31</v>
      </c>
      <c r="D14" s="14">
        <v>2110.2392989999976</v>
      </c>
      <c r="E14" s="14"/>
      <c r="F14" s="14">
        <v>189.25814599999993</v>
      </c>
      <c r="G14" s="14"/>
      <c r="H14" s="14">
        <v>301.27589799999998</v>
      </c>
      <c r="I14" s="14">
        <v>1355.9175560000008</v>
      </c>
      <c r="J14" s="14"/>
    </row>
    <row r="15" spans="2:29" s="35" customFormat="1" ht="12" x14ac:dyDescent="0.2">
      <c r="B15" s="221"/>
      <c r="C15" s="47" t="s">
        <v>7</v>
      </c>
      <c r="D15" s="14">
        <v>1344.7905719999976</v>
      </c>
      <c r="E15" s="14"/>
      <c r="F15" s="14">
        <v>207.09338300000005</v>
      </c>
      <c r="G15" s="14">
        <v>141.77589599999999</v>
      </c>
      <c r="H15" s="14">
        <v>153.94334199999997</v>
      </c>
      <c r="I15" s="14">
        <v>756.20661399999972</v>
      </c>
      <c r="J15" s="14"/>
    </row>
    <row r="16" spans="2:29" s="35" customFormat="1" ht="12" x14ac:dyDescent="0.2">
      <c r="B16" s="221"/>
      <c r="C16" s="47" t="s">
        <v>32</v>
      </c>
      <c r="D16" s="14">
        <v>674.28957099999991</v>
      </c>
      <c r="E16" s="14">
        <v>99.998682999999986</v>
      </c>
      <c r="F16" s="14">
        <v>243.66318799999999</v>
      </c>
      <c r="G16" s="14">
        <v>131.68662499999999</v>
      </c>
      <c r="H16" s="14">
        <v>83.493078999999994</v>
      </c>
      <c r="I16" s="14">
        <v>112.78395400000001</v>
      </c>
      <c r="J16" s="14"/>
    </row>
    <row r="17" spans="2:10" s="35" customFormat="1" ht="12" x14ac:dyDescent="0.2">
      <c r="B17" s="223"/>
      <c r="C17" s="47" t="s">
        <v>33</v>
      </c>
      <c r="D17" s="14">
        <v>830.76359999999988</v>
      </c>
      <c r="E17" s="14">
        <v>92.966636000000008</v>
      </c>
      <c r="F17" s="14">
        <v>390.6047870000001</v>
      </c>
      <c r="G17" s="14">
        <v>173.64001999999999</v>
      </c>
      <c r="H17" s="14"/>
      <c r="I17" s="14">
        <v>128.208021</v>
      </c>
      <c r="J17" s="14"/>
    </row>
    <row r="18" spans="2:10" s="35" customFormat="1" ht="12" x14ac:dyDescent="0.2">
      <c r="B18" s="220" t="s">
        <v>2</v>
      </c>
      <c r="C18" s="46" t="s">
        <v>3</v>
      </c>
      <c r="D18" s="14">
        <v>5207.7155730000022</v>
      </c>
      <c r="E18" s="14">
        <v>497.699839</v>
      </c>
      <c r="F18" s="14">
        <v>745.95632699999999</v>
      </c>
      <c r="G18" s="14">
        <v>495.64702800000003</v>
      </c>
      <c r="H18" s="14">
        <v>744.410032</v>
      </c>
      <c r="I18" s="14">
        <v>2706.9682559999969</v>
      </c>
      <c r="J18" s="14"/>
    </row>
    <row r="19" spans="2:10" s="35" customFormat="1" ht="12" x14ac:dyDescent="0.2">
      <c r="B19" s="221"/>
      <c r="C19" s="19" t="s">
        <v>34</v>
      </c>
      <c r="D19" s="14">
        <v>441.92046900000014</v>
      </c>
      <c r="E19" s="14"/>
      <c r="F19" s="14"/>
      <c r="G19" s="14"/>
      <c r="H19" s="14"/>
      <c r="I19" s="14">
        <v>268.32116500000001</v>
      </c>
      <c r="J19" s="14"/>
    </row>
    <row r="20" spans="2:10" s="35" customFormat="1" ht="12" x14ac:dyDescent="0.2">
      <c r="B20" s="221"/>
      <c r="C20" s="47" t="s">
        <v>31</v>
      </c>
      <c r="D20" s="14">
        <v>1955.1894059999991</v>
      </c>
      <c r="E20" s="14"/>
      <c r="F20" s="14">
        <v>168.85768500000003</v>
      </c>
      <c r="G20" s="14"/>
      <c r="H20" s="14">
        <v>266.43290200000001</v>
      </c>
      <c r="I20" s="14">
        <v>1363.4458959999968</v>
      </c>
      <c r="J20" s="14"/>
    </row>
    <row r="21" spans="2:10" s="35" customFormat="1" ht="12" x14ac:dyDescent="0.2">
      <c r="B21" s="221"/>
      <c r="C21" s="47" t="s">
        <v>7</v>
      </c>
      <c r="D21" s="14">
        <v>1697.8716430000018</v>
      </c>
      <c r="E21" s="14">
        <v>140.90297200000001</v>
      </c>
      <c r="F21" s="14">
        <v>204.03672200000003</v>
      </c>
      <c r="G21" s="14">
        <v>173.097263</v>
      </c>
      <c r="H21" s="14">
        <v>300.53254000000004</v>
      </c>
      <c r="I21" s="14">
        <v>879.30214600000022</v>
      </c>
      <c r="J21" s="14"/>
    </row>
    <row r="22" spans="2:10" s="35" customFormat="1" ht="12" x14ac:dyDescent="0.2">
      <c r="B22" s="221"/>
      <c r="C22" s="47" t="s">
        <v>32</v>
      </c>
      <c r="D22" s="14">
        <v>497.00000399999982</v>
      </c>
      <c r="E22" s="14">
        <v>117.065984</v>
      </c>
      <c r="F22" s="14">
        <v>139.12428699999998</v>
      </c>
      <c r="G22" s="14">
        <v>90.414525999999995</v>
      </c>
      <c r="H22" s="14">
        <v>50.751127000000011</v>
      </c>
      <c r="I22" s="14">
        <v>99.644080000000017</v>
      </c>
      <c r="J22" s="14"/>
    </row>
    <row r="23" spans="2:10" s="35" customFormat="1" ht="12" x14ac:dyDescent="0.2">
      <c r="B23" s="223"/>
      <c r="C23" s="47" t="s">
        <v>33</v>
      </c>
      <c r="D23" s="14">
        <v>615.73405100000105</v>
      </c>
      <c r="E23" s="14">
        <v>160.68412000000004</v>
      </c>
      <c r="F23" s="14">
        <v>190.53780699999993</v>
      </c>
      <c r="G23" s="14">
        <v>108.19428700000002</v>
      </c>
      <c r="H23" s="14">
        <v>60.062867999999995</v>
      </c>
      <c r="I23" s="14">
        <v>96.254969000000017</v>
      </c>
      <c r="J23" s="14"/>
    </row>
    <row r="24" spans="2:10" s="35" customFormat="1" ht="12" x14ac:dyDescent="0.2"/>
    <row r="25" spans="2:10" s="35" customFormat="1" ht="12" x14ac:dyDescent="0.2"/>
    <row r="26" spans="2:10" s="35" customFormat="1" ht="12" x14ac:dyDescent="0.2"/>
    <row r="27" spans="2:10" s="35" customFormat="1" ht="48" x14ac:dyDescent="0.2">
      <c r="B27" s="257" t="s">
        <v>52</v>
      </c>
      <c r="C27" s="258"/>
      <c r="D27" s="27" t="s">
        <v>188</v>
      </c>
      <c r="E27" s="27" t="s">
        <v>137</v>
      </c>
      <c r="F27" s="27" t="s">
        <v>22</v>
      </c>
      <c r="G27" s="150" t="s">
        <v>134</v>
      </c>
      <c r="H27" s="150" t="s">
        <v>135</v>
      </c>
      <c r="I27" s="27" t="s">
        <v>136</v>
      </c>
      <c r="J27" s="27" t="s">
        <v>4</v>
      </c>
    </row>
    <row r="28" spans="2:10" s="35" customFormat="1" ht="12" x14ac:dyDescent="0.2">
      <c r="B28" s="217" t="s">
        <v>0</v>
      </c>
      <c r="C28" s="28" t="s">
        <v>3</v>
      </c>
      <c r="D28" s="29">
        <f>D6/$D6*100</f>
        <v>100</v>
      </c>
      <c r="E28" s="29">
        <f t="shared" ref="E28:I28" si="0">E6/$D6*100</f>
        <v>8.1967464087708013</v>
      </c>
      <c r="F28" s="29">
        <f t="shared" si="0"/>
        <v>17.476912721766002</v>
      </c>
      <c r="G28" s="29">
        <f t="shared" si="0"/>
        <v>10.855526892330559</v>
      </c>
      <c r="H28" s="29">
        <f t="shared" si="0"/>
        <v>13.409657766520239</v>
      </c>
      <c r="I28" s="29">
        <f t="shared" si="0"/>
        <v>49.540728678283855</v>
      </c>
      <c r="J28" s="29"/>
    </row>
    <row r="29" spans="2:10" s="35" customFormat="1" ht="12" x14ac:dyDescent="0.2">
      <c r="B29" s="218"/>
      <c r="C29" s="19" t="s">
        <v>34</v>
      </c>
      <c r="D29" s="29">
        <f t="shared" ref="D29:I29" si="1">D7/$D7*100</f>
        <v>100</v>
      </c>
      <c r="E29" s="29"/>
      <c r="F29" s="29">
        <f t="shared" si="1"/>
        <v>15.057401273895291</v>
      </c>
      <c r="G29" s="29"/>
      <c r="H29" s="29">
        <f t="shared" si="1"/>
        <v>16.962453139186266</v>
      </c>
      <c r="I29" s="29">
        <f t="shared" si="1"/>
        <v>51.461372156511629</v>
      </c>
      <c r="J29" s="29"/>
    </row>
    <row r="30" spans="2:10" s="35" customFormat="1" ht="12" x14ac:dyDescent="0.2">
      <c r="B30" s="218"/>
      <c r="C30" s="47" t="s">
        <v>31</v>
      </c>
      <c r="D30" s="29">
        <f t="shared" ref="D30:I30" si="2">D8/$D8*100</f>
        <v>100</v>
      </c>
      <c r="E30" s="29">
        <f t="shared" si="2"/>
        <v>4.1602322478804679</v>
      </c>
      <c r="F30" s="29">
        <f t="shared" si="2"/>
        <v>8.8088085411400314</v>
      </c>
      <c r="G30" s="29">
        <f t="shared" si="2"/>
        <v>5.395073064010333</v>
      </c>
      <c r="H30" s="29">
        <f t="shared" si="2"/>
        <v>13.964303427625785</v>
      </c>
      <c r="I30" s="29">
        <f t="shared" si="2"/>
        <v>66.889955508394195</v>
      </c>
      <c r="J30" s="29"/>
    </row>
    <row r="31" spans="2:10" s="35" customFormat="1" ht="12" x14ac:dyDescent="0.2">
      <c r="B31" s="218"/>
      <c r="C31" s="47" t="s">
        <v>7</v>
      </c>
      <c r="D31" s="29">
        <f t="shared" ref="D31:I31" si="3">D9/$D9*100</f>
        <v>100</v>
      </c>
      <c r="E31" s="29">
        <f t="shared" si="3"/>
        <v>6.9011504124521963</v>
      </c>
      <c r="F31" s="29">
        <f t="shared" si="3"/>
        <v>13.512183605960978</v>
      </c>
      <c r="G31" s="29">
        <f t="shared" si="3"/>
        <v>10.348607132520607</v>
      </c>
      <c r="H31" s="29">
        <f t="shared" si="3"/>
        <v>14.93678397028371</v>
      </c>
      <c r="I31" s="29">
        <f t="shared" si="3"/>
        <v>53.75255761014526</v>
      </c>
      <c r="J31" s="29"/>
    </row>
    <row r="32" spans="2:10" s="35" customFormat="1" ht="12" x14ac:dyDescent="0.2">
      <c r="B32" s="218"/>
      <c r="C32" s="47" t="s">
        <v>32</v>
      </c>
      <c r="D32" s="29">
        <f t="shared" ref="D32:I32" si="4">D10/$D10*100</f>
        <v>100</v>
      </c>
      <c r="E32" s="29">
        <f t="shared" si="4"/>
        <v>18.532109534057785</v>
      </c>
      <c r="F32" s="29">
        <f t="shared" si="4"/>
        <v>32.680857336239811</v>
      </c>
      <c r="G32" s="29">
        <f t="shared" si="4"/>
        <v>18.962104311395404</v>
      </c>
      <c r="H32" s="29">
        <f t="shared" si="4"/>
        <v>11.461231181879164</v>
      </c>
      <c r="I32" s="29">
        <f t="shared" si="4"/>
        <v>18.136252429293563</v>
      </c>
      <c r="J32" s="29"/>
    </row>
    <row r="33" spans="2:10" s="35" customFormat="1" ht="12" x14ac:dyDescent="0.2">
      <c r="B33" s="219"/>
      <c r="C33" s="47" t="s">
        <v>33</v>
      </c>
      <c r="D33" s="29">
        <f t="shared" ref="D33:I33" si="5">D11/$D11*100</f>
        <v>100</v>
      </c>
      <c r="E33" s="29">
        <f t="shared" si="5"/>
        <v>17.535511089468077</v>
      </c>
      <c r="F33" s="29">
        <f t="shared" si="5"/>
        <v>40.175840838610576</v>
      </c>
      <c r="G33" s="29">
        <f t="shared" si="5"/>
        <v>19.483910451231026</v>
      </c>
      <c r="H33" s="29">
        <f t="shared" si="5"/>
        <v>6.8264440617470532</v>
      </c>
      <c r="I33" s="29">
        <f t="shared" si="5"/>
        <v>15.517687833424636</v>
      </c>
      <c r="J33" s="29"/>
    </row>
    <row r="34" spans="2:10" s="35" customFormat="1" ht="12" x14ac:dyDescent="0.2">
      <c r="B34" s="220" t="s">
        <v>1</v>
      </c>
      <c r="C34" s="46" t="s">
        <v>3</v>
      </c>
      <c r="D34" s="29">
        <f t="shared" ref="D34:I34" si="6">D12/$D12*100</f>
        <v>100</v>
      </c>
      <c r="E34" s="29">
        <f t="shared" si="6"/>
        <v>6.9957816054787942</v>
      </c>
      <c r="F34" s="29">
        <f t="shared" si="6"/>
        <v>20.260619271009446</v>
      </c>
      <c r="G34" s="29">
        <f t="shared" si="6"/>
        <v>12.03684770040145</v>
      </c>
      <c r="H34" s="29">
        <f t="shared" si="6"/>
        <v>12.628532088793825</v>
      </c>
      <c r="I34" s="29">
        <f t="shared" si="6"/>
        <v>47.387093779551172</v>
      </c>
      <c r="J34" s="29"/>
    </row>
    <row r="35" spans="2:10" s="35" customFormat="1" ht="12" x14ac:dyDescent="0.2">
      <c r="B35" s="221"/>
      <c r="C35" s="19" t="s">
        <v>34</v>
      </c>
      <c r="D35" s="29">
        <f t="shared" ref="D35:I35" si="7">D13/$D13*100</f>
        <v>100</v>
      </c>
      <c r="E35" s="29"/>
      <c r="F35" s="29"/>
      <c r="G35" s="29"/>
      <c r="H35" s="29"/>
      <c r="I35" s="29">
        <f t="shared" si="7"/>
        <v>47.101773814446183</v>
      </c>
      <c r="J35" s="29"/>
    </row>
    <row r="36" spans="2:10" s="35" customFormat="1" ht="12" x14ac:dyDescent="0.2">
      <c r="B36" s="221"/>
      <c r="C36" s="47" t="s">
        <v>31</v>
      </c>
      <c r="D36" s="29">
        <f t="shared" ref="D36:I36" si="8">D14/$D14*100</f>
        <v>100</v>
      </c>
      <c r="E36" s="29"/>
      <c r="F36" s="29">
        <f t="shared" si="8"/>
        <v>8.9685632378131608</v>
      </c>
      <c r="G36" s="29"/>
      <c r="H36" s="29">
        <f t="shared" si="8"/>
        <v>14.276859413184512</v>
      </c>
      <c r="I36" s="29">
        <f t="shared" si="8"/>
        <v>64.254208356490395</v>
      </c>
      <c r="J36" s="29"/>
    </row>
    <row r="37" spans="2:10" s="35" customFormat="1" ht="12" x14ac:dyDescent="0.2">
      <c r="B37" s="221"/>
      <c r="C37" s="47" t="s">
        <v>7</v>
      </c>
      <c r="D37" s="29">
        <f t="shared" ref="D37:I37" si="9">D15/$D15*100</f>
        <v>100</v>
      </c>
      <c r="E37" s="29"/>
      <c r="F37" s="29">
        <f t="shared" si="9"/>
        <v>15.399675407599483</v>
      </c>
      <c r="G37" s="29">
        <f t="shared" si="9"/>
        <v>10.542600383429832</v>
      </c>
      <c r="H37" s="29">
        <f t="shared" si="9"/>
        <v>11.447384091268024</v>
      </c>
      <c r="I37" s="29">
        <f t="shared" si="9"/>
        <v>56.232295923621415</v>
      </c>
      <c r="J37" s="29"/>
    </row>
    <row r="38" spans="2:10" s="35" customFormat="1" ht="12" x14ac:dyDescent="0.2">
      <c r="B38" s="221"/>
      <c r="C38" s="47" t="s">
        <v>32</v>
      </c>
      <c r="D38" s="29">
        <f t="shared" ref="D38:I38" si="10">D16/$D16*100</f>
        <v>100</v>
      </c>
      <c r="E38" s="29">
        <f t="shared" si="10"/>
        <v>14.830228332272396</v>
      </c>
      <c r="F38" s="29">
        <f t="shared" si="10"/>
        <v>36.13628305694202</v>
      </c>
      <c r="G38" s="29">
        <f t="shared" si="10"/>
        <v>19.529684376506545</v>
      </c>
      <c r="H38" s="29">
        <f t="shared" si="10"/>
        <v>12.382377333254055</v>
      </c>
      <c r="I38" s="29">
        <f t="shared" si="10"/>
        <v>16.726338186238983</v>
      </c>
      <c r="J38" s="29"/>
    </row>
    <row r="39" spans="2:10" s="35" customFormat="1" ht="12" x14ac:dyDescent="0.2">
      <c r="B39" s="223"/>
      <c r="C39" s="47" t="s">
        <v>33</v>
      </c>
      <c r="D39" s="29">
        <f t="shared" ref="D39:I39" si="11">D17/$D17*100</f>
        <v>100</v>
      </c>
      <c r="E39" s="29">
        <f t="shared" si="11"/>
        <v>11.190504254158466</v>
      </c>
      <c r="F39" s="29">
        <f t="shared" si="11"/>
        <v>47.017561554213515</v>
      </c>
      <c r="G39" s="29">
        <f t="shared" si="11"/>
        <v>20.901255182581423</v>
      </c>
      <c r="H39" s="29"/>
      <c r="I39" s="29">
        <f t="shared" si="11"/>
        <v>15.432551570627314</v>
      </c>
      <c r="J39" s="29"/>
    </row>
    <row r="40" spans="2:10" s="35" customFormat="1" ht="12" x14ac:dyDescent="0.2">
      <c r="B40" s="220" t="s">
        <v>2</v>
      </c>
      <c r="C40" s="46" t="s">
        <v>3</v>
      </c>
      <c r="D40" s="29">
        <f t="shared" ref="D40:I40" si="12">D18/$D18*100</f>
        <v>100</v>
      </c>
      <c r="E40" s="29">
        <f t="shared" si="12"/>
        <v>9.5569704609134529</v>
      </c>
      <c r="F40" s="29">
        <f t="shared" si="12"/>
        <v>14.324060454981375</v>
      </c>
      <c r="G40" s="29">
        <f t="shared" si="12"/>
        <v>9.5175518142684066</v>
      </c>
      <c r="H40" s="29">
        <f t="shared" si="12"/>
        <v>14.294368069167968</v>
      </c>
      <c r="I40" s="29">
        <f t="shared" si="12"/>
        <v>51.979955856932428</v>
      </c>
      <c r="J40" s="29"/>
    </row>
    <row r="41" spans="2:10" s="35" customFormat="1" ht="12" x14ac:dyDescent="0.2">
      <c r="B41" s="221"/>
      <c r="C41" s="19" t="s">
        <v>34</v>
      </c>
      <c r="D41" s="29">
        <f t="shared" ref="D41:I41" si="13">D19/$D19*100</f>
        <v>100</v>
      </c>
      <c r="E41" s="29"/>
      <c r="F41" s="29"/>
      <c r="G41" s="29"/>
      <c r="H41" s="29"/>
      <c r="I41" s="29">
        <f t="shared" si="13"/>
        <v>60.717071016685566</v>
      </c>
      <c r="J41" s="29"/>
    </row>
    <row r="42" spans="2:10" s="35" customFormat="1" ht="12" x14ac:dyDescent="0.2">
      <c r="B42" s="221"/>
      <c r="C42" s="47" t="s">
        <v>31</v>
      </c>
      <c r="D42" s="29">
        <f t="shared" ref="D42:I42" si="14">D20/$D20*100</f>
        <v>100</v>
      </c>
      <c r="E42" s="29"/>
      <c r="F42" s="29">
        <f t="shared" si="14"/>
        <v>8.6363850214110727</v>
      </c>
      <c r="G42" s="29"/>
      <c r="H42" s="29">
        <f t="shared" si="14"/>
        <v>13.626961213188988</v>
      </c>
      <c r="I42" s="29">
        <f t="shared" si="14"/>
        <v>69.734721956651057</v>
      </c>
      <c r="J42" s="29"/>
    </row>
    <row r="43" spans="2:10" s="35" customFormat="1" ht="12" x14ac:dyDescent="0.2">
      <c r="B43" s="221"/>
      <c r="C43" s="47" t="s">
        <v>7</v>
      </c>
      <c r="D43" s="29">
        <f t="shared" ref="D43:I43" si="15">D21/$D21*100</f>
        <v>100</v>
      </c>
      <c r="E43" s="29">
        <f t="shared" si="15"/>
        <v>8.2988000053429154</v>
      </c>
      <c r="F43" s="29">
        <f t="shared" si="15"/>
        <v>12.017205354786634</v>
      </c>
      <c r="G43" s="29">
        <f t="shared" si="15"/>
        <v>10.194955767925492</v>
      </c>
      <c r="H43" s="29">
        <f t="shared" si="15"/>
        <v>17.700545340929505</v>
      </c>
      <c r="I43" s="29">
        <f t="shared" si="15"/>
        <v>51.788493531015369</v>
      </c>
      <c r="J43" s="29"/>
    </row>
    <row r="44" spans="2:10" s="35" customFormat="1" ht="12" x14ac:dyDescent="0.2">
      <c r="B44" s="221"/>
      <c r="C44" s="47" t="s">
        <v>32</v>
      </c>
      <c r="D44" s="29">
        <f t="shared" ref="D44:I44" si="16">D22/$D22*100</f>
        <v>100</v>
      </c>
      <c r="E44" s="29">
        <f t="shared" si="16"/>
        <v>23.554523754088351</v>
      </c>
      <c r="F44" s="29">
        <f t="shared" si="16"/>
        <v>27.992814060420013</v>
      </c>
      <c r="G44" s="29">
        <f t="shared" si="16"/>
        <v>18.192057398856686</v>
      </c>
      <c r="H44" s="29">
        <f t="shared" si="16"/>
        <v>10.211494284012124</v>
      </c>
      <c r="I44" s="29">
        <f t="shared" si="16"/>
        <v>20.049110502622863</v>
      </c>
      <c r="J44" s="29"/>
    </row>
    <row r="45" spans="2:10" s="35" customFormat="1" ht="12" x14ac:dyDescent="0.2">
      <c r="B45" s="223"/>
      <c r="C45" s="47" t="s">
        <v>33</v>
      </c>
      <c r="D45" s="29">
        <f t="shared" ref="D45:I45" si="17">D23/$D23*100</f>
        <v>100</v>
      </c>
      <c r="E45" s="29">
        <f t="shared" si="17"/>
        <v>26.096351133908584</v>
      </c>
      <c r="F45" s="29">
        <f t="shared" si="17"/>
        <v>30.94482215017204</v>
      </c>
      <c r="G45" s="29">
        <f t="shared" si="17"/>
        <v>17.5715939088124</v>
      </c>
      <c r="H45" s="29">
        <f t="shared" si="17"/>
        <v>9.7546770237009177</v>
      </c>
      <c r="I45" s="29">
        <f t="shared" si="17"/>
        <v>15.632555783405888</v>
      </c>
      <c r="J45" s="29"/>
    </row>
    <row r="46" spans="2:10" s="35" customFormat="1" ht="12" x14ac:dyDescent="0.2"/>
    <row r="47" spans="2:10" s="35" customFormat="1" ht="12" x14ac:dyDescent="0.2"/>
    <row r="48" spans="2:10" s="35" customFormat="1" ht="12" x14ac:dyDescent="0.2"/>
    <row r="49" spans="2:10" s="35" customFormat="1" ht="60" customHeight="1" x14ac:dyDescent="0.2">
      <c r="B49" s="257" t="s">
        <v>51</v>
      </c>
      <c r="C49" s="258"/>
      <c r="D49" s="27" t="s">
        <v>188</v>
      </c>
      <c r="E49" s="27" t="s">
        <v>137</v>
      </c>
      <c r="F49" s="27" t="s">
        <v>22</v>
      </c>
      <c r="G49" s="150" t="s">
        <v>134</v>
      </c>
      <c r="H49" s="150" t="s">
        <v>135</v>
      </c>
      <c r="I49" s="27" t="s">
        <v>136</v>
      </c>
      <c r="J49" s="27" t="s">
        <v>4</v>
      </c>
    </row>
    <row r="50" spans="2:10" s="35" customFormat="1" ht="12" x14ac:dyDescent="0.2">
      <c r="B50" s="217" t="s">
        <v>0</v>
      </c>
      <c r="C50" s="28" t="s">
        <v>3</v>
      </c>
      <c r="D50" s="29">
        <f>D6/D$6*100</f>
        <v>100</v>
      </c>
      <c r="E50" s="29">
        <f t="shared" ref="E50:I50" si="18">E6/E$6*100</f>
        <v>100</v>
      </c>
      <c r="F50" s="29">
        <f t="shared" si="18"/>
        <v>100</v>
      </c>
      <c r="G50" s="29">
        <f t="shared" si="18"/>
        <v>100</v>
      </c>
      <c r="H50" s="29">
        <f t="shared" si="18"/>
        <v>100</v>
      </c>
      <c r="I50" s="29">
        <f t="shared" si="18"/>
        <v>100</v>
      </c>
      <c r="J50" s="29"/>
    </row>
    <row r="51" spans="2:10" s="35" customFormat="1" ht="12" x14ac:dyDescent="0.2">
      <c r="B51" s="218"/>
      <c r="C51" s="19" t="s">
        <v>34</v>
      </c>
      <c r="D51" s="29">
        <f t="shared" ref="D51:I51" si="19">D7/D$6*100</f>
        <v>12.426996745090538</v>
      </c>
      <c r="E51" s="29"/>
      <c r="F51" s="29">
        <f t="shared" si="19"/>
        <v>10.706597875675094</v>
      </c>
      <c r="G51" s="29"/>
      <c r="H51" s="29">
        <f t="shared" si="19"/>
        <v>15.719442928342414</v>
      </c>
      <c r="I51" s="29">
        <f t="shared" si="19"/>
        <v>12.908778723054832</v>
      </c>
      <c r="J51" s="29"/>
    </row>
    <row r="52" spans="2:10" s="35" customFormat="1" ht="12" x14ac:dyDescent="0.2">
      <c r="B52" s="218"/>
      <c r="C52" s="47" t="s">
        <v>31</v>
      </c>
      <c r="D52" s="29">
        <f t="shared" ref="D52:I52" si="20">D8/D$6*100</f>
        <v>36.605620168291999</v>
      </c>
      <c r="E52" s="29">
        <f t="shared" si="20"/>
        <v>18.579064653609237</v>
      </c>
      <c r="F52" s="29">
        <f t="shared" si="20"/>
        <v>18.450163637344946</v>
      </c>
      <c r="G52" s="29">
        <f t="shared" si="20"/>
        <v>18.19257575612221</v>
      </c>
      <c r="H52" s="29">
        <f t="shared" si="20"/>
        <v>38.119689263262607</v>
      </c>
      <c r="I52" s="29">
        <f t="shared" si="20"/>
        <v>49.42495537994678</v>
      </c>
      <c r="J52" s="29"/>
    </row>
    <row r="53" spans="2:10" s="35" customFormat="1" ht="12" x14ac:dyDescent="0.2">
      <c r="B53" s="218"/>
      <c r="C53" s="47" t="s">
        <v>7</v>
      </c>
      <c r="D53" s="29">
        <f t="shared" ref="D53:I53" si="21">D9/D$6*100</f>
        <v>27.396504876772589</v>
      </c>
      <c r="E53" s="29">
        <f t="shared" si="21"/>
        <v>23.066152287910128</v>
      </c>
      <c r="F53" s="29">
        <f t="shared" si="21"/>
        <v>21.181464366731131</v>
      </c>
      <c r="G53" s="29">
        <f t="shared" si="21"/>
        <v>26.117172255748223</v>
      </c>
      <c r="H53" s="29">
        <f t="shared" si="21"/>
        <v>30.516489086459835</v>
      </c>
      <c r="I53" s="29">
        <f t="shared" si="21"/>
        <v>29.725687247528747</v>
      </c>
      <c r="J53" s="29"/>
    </row>
    <row r="54" spans="2:10" s="35" customFormat="1" ht="12" x14ac:dyDescent="0.2">
      <c r="B54" s="218"/>
      <c r="C54" s="47" t="s">
        <v>32</v>
      </c>
      <c r="D54" s="29">
        <f t="shared" ref="D54:I54" si="22">D10/D$6*100</f>
        <v>10.546435419417845</v>
      </c>
      <c r="E54" s="29">
        <f t="shared" si="22"/>
        <v>23.844545950254403</v>
      </c>
      <c r="F54" s="29">
        <f t="shared" si="22"/>
        <v>19.721249218038853</v>
      </c>
      <c r="G54" s="29">
        <f t="shared" si="22"/>
        <v>18.422192724489882</v>
      </c>
      <c r="H54" s="29">
        <f t="shared" si="22"/>
        <v>9.014035748808924</v>
      </c>
      <c r="I54" s="29">
        <f t="shared" si="22"/>
        <v>3.8609205011481564</v>
      </c>
      <c r="J54" s="29"/>
    </row>
    <row r="55" spans="2:10" s="35" customFormat="1" ht="12" x14ac:dyDescent="0.2">
      <c r="B55" s="219"/>
      <c r="C55" s="47" t="s">
        <v>33</v>
      </c>
      <c r="D55" s="29">
        <f t="shared" ref="D55:I55" si="23">D11/D$6*100</f>
        <v>13.024442790427027</v>
      </c>
      <c r="E55" s="29">
        <f t="shared" si="23"/>
        <v>27.863526525755418</v>
      </c>
      <c r="F55" s="29">
        <f t="shared" si="23"/>
        <v>29.940524902209969</v>
      </c>
      <c r="G55" s="29">
        <f t="shared" si="23"/>
        <v>23.376762779257486</v>
      </c>
      <c r="H55" s="29">
        <f t="shared" si="23"/>
        <v>6.6303429731262113</v>
      </c>
      <c r="I55" s="29">
        <f t="shared" si="23"/>
        <v>4.0796581483214869</v>
      </c>
      <c r="J55" s="29"/>
    </row>
    <row r="56" spans="2:10" s="35" customFormat="1" ht="12" x14ac:dyDescent="0.2">
      <c r="B56" s="220" t="s">
        <v>1</v>
      </c>
      <c r="C56" s="46" t="s">
        <v>3</v>
      </c>
      <c r="D56" s="29">
        <f>D12/D$12*100</f>
        <v>100</v>
      </c>
      <c r="E56" s="29">
        <f t="shared" ref="E56:I56" si="24">E12/E$12*100</f>
        <v>100</v>
      </c>
      <c r="F56" s="29">
        <f t="shared" si="24"/>
        <v>100</v>
      </c>
      <c r="G56" s="29">
        <f t="shared" si="24"/>
        <v>100</v>
      </c>
      <c r="H56" s="29">
        <f t="shared" si="24"/>
        <v>100</v>
      </c>
      <c r="I56" s="29">
        <f t="shared" si="24"/>
        <v>100</v>
      </c>
      <c r="J56" s="29"/>
    </row>
    <row r="57" spans="2:10" s="35" customFormat="1" ht="12" x14ac:dyDescent="0.2">
      <c r="B57" s="221"/>
      <c r="C57" s="19" t="s">
        <v>34</v>
      </c>
      <c r="D57" s="29">
        <f t="shared" ref="D57:I57" si="25">D13/D$12*100</f>
        <v>15.906675752185635</v>
      </c>
      <c r="E57" s="29"/>
      <c r="F57" s="29"/>
      <c r="G57" s="29"/>
      <c r="H57" s="29"/>
      <c r="I57" s="29">
        <f t="shared" si="25"/>
        <v>15.810900894337982</v>
      </c>
      <c r="J57" s="29"/>
    </row>
    <row r="58" spans="2:10" s="35" customFormat="1" ht="12" x14ac:dyDescent="0.2">
      <c r="B58" s="221"/>
      <c r="C58" s="47" t="s">
        <v>31</v>
      </c>
      <c r="D58" s="29">
        <f t="shared" ref="D58:I58" si="26">D14/D$12*100</f>
        <v>35.777029559515881</v>
      </c>
      <c r="E58" s="29"/>
      <c r="F58" s="29">
        <f t="shared" si="26"/>
        <v>15.837055510181466</v>
      </c>
      <c r="G58" s="29"/>
      <c r="H58" s="29">
        <f t="shared" si="26"/>
        <v>40.4467928379268</v>
      </c>
      <c r="I58" s="29">
        <f t="shared" si="26"/>
        <v>48.511620535071835</v>
      </c>
      <c r="J58" s="29"/>
    </row>
    <row r="59" spans="2:10" s="35" customFormat="1" ht="12" x14ac:dyDescent="0.2">
      <c r="B59" s="221"/>
      <c r="C59" s="47" t="s">
        <v>7</v>
      </c>
      <c r="D59" s="29">
        <f t="shared" ref="D59:I59" si="27">D15/D$12*100</f>
        <v>22.799600058913622</v>
      </c>
      <c r="E59" s="29"/>
      <c r="F59" s="29">
        <f t="shared" si="27"/>
        <v>17.329501908796427</v>
      </c>
      <c r="G59" s="29">
        <f t="shared" si="27"/>
        <v>19.969270884363929</v>
      </c>
      <c r="H59" s="29">
        <f t="shared" si="27"/>
        <v>20.667150953615661</v>
      </c>
      <c r="I59" s="29">
        <f t="shared" si="27"/>
        <v>27.055338388493809</v>
      </c>
      <c r="J59" s="29"/>
    </row>
    <row r="60" spans="2:10" s="35" customFormat="1" ht="12" x14ac:dyDescent="0.2">
      <c r="B60" s="221"/>
      <c r="C60" s="47" t="s">
        <v>32</v>
      </c>
      <c r="D60" s="29">
        <f t="shared" ref="D60:I60" si="28">D16/D$12*100</f>
        <v>11.431915766506776</v>
      </c>
      <c r="E60" s="29">
        <f t="shared" si="28"/>
        <v>24.234307280236642</v>
      </c>
      <c r="F60" s="29">
        <f t="shared" si="28"/>
        <v>20.389650409783599</v>
      </c>
      <c r="G60" s="29">
        <f t="shared" si="28"/>
        <v>18.548187390560745</v>
      </c>
      <c r="H60" s="29">
        <f t="shared" si="28"/>
        <v>11.209085400232237</v>
      </c>
      <c r="I60" s="29">
        <f t="shared" si="28"/>
        <v>4.0351512189528682</v>
      </c>
      <c r="J60" s="29"/>
    </row>
    <row r="61" spans="2:10" s="35" customFormat="1" ht="12" x14ac:dyDescent="0.2">
      <c r="B61" s="223"/>
      <c r="C61" s="47" t="s">
        <v>33</v>
      </c>
      <c r="D61" s="29">
        <f t="shared" ref="D61:I61" si="29">D17/D$12*100</f>
        <v>14.08477886287808</v>
      </c>
      <c r="E61" s="29">
        <f t="shared" si="29"/>
        <v>22.530116957979441</v>
      </c>
      <c r="F61" s="29">
        <f t="shared" si="29"/>
        <v>32.685672056946032</v>
      </c>
      <c r="G61" s="29">
        <f t="shared" si="29"/>
        <v>24.457363300644356</v>
      </c>
      <c r="H61" s="29"/>
      <c r="I61" s="29">
        <f t="shared" si="29"/>
        <v>4.586988963143507</v>
      </c>
      <c r="J61" s="29"/>
    </row>
    <row r="62" spans="2:10" s="35" customFormat="1" ht="12" x14ac:dyDescent="0.2">
      <c r="B62" s="220" t="s">
        <v>2</v>
      </c>
      <c r="C62" s="46" t="s">
        <v>3</v>
      </c>
      <c r="D62" s="29">
        <f>D18/D$18*100</f>
        <v>100</v>
      </c>
      <c r="E62" s="29">
        <f t="shared" ref="E62:I62" si="30">E18/E$18*100</f>
        <v>100</v>
      </c>
      <c r="F62" s="29">
        <f t="shared" si="30"/>
        <v>100</v>
      </c>
      <c r="G62" s="29">
        <f t="shared" si="30"/>
        <v>100</v>
      </c>
      <c r="H62" s="29">
        <f t="shared" si="30"/>
        <v>100</v>
      </c>
      <c r="I62" s="29">
        <f t="shared" si="30"/>
        <v>100</v>
      </c>
      <c r="J62" s="29"/>
    </row>
    <row r="63" spans="2:10" s="35" customFormat="1" ht="12" x14ac:dyDescent="0.2">
      <c r="B63" s="221"/>
      <c r="C63" s="19" t="s">
        <v>34</v>
      </c>
      <c r="D63" s="29">
        <f t="shared" ref="D63:I63" si="31">D19/D$18*100</f>
        <v>8.4858795148334796</v>
      </c>
      <c r="E63" s="29"/>
      <c r="F63" s="29"/>
      <c r="G63" s="29"/>
      <c r="H63" s="29"/>
      <c r="I63" s="29">
        <f t="shared" si="31"/>
        <v>9.9122390669068974</v>
      </c>
      <c r="J63" s="29"/>
    </row>
    <row r="64" spans="2:10" s="35" customFormat="1" ht="12" x14ac:dyDescent="0.2">
      <c r="B64" s="221"/>
      <c r="C64" s="47" t="s">
        <v>31</v>
      </c>
      <c r="D64" s="29">
        <f t="shared" ref="D64:I64" si="32">D20/D$18*100</f>
        <v>37.544089699078469</v>
      </c>
      <c r="E64" s="29"/>
      <c r="F64" s="29">
        <f t="shared" si="32"/>
        <v>22.636403618840816</v>
      </c>
      <c r="G64" s="29"/>
      <c r="H64" s="29">
        <f t="shared" si="32"/>
        <v>35.791148768398109</v>
      </c>
      <c r="I64" s="29">
        <f t="shared" si="32"/>
        <v>50.368004610985672</v>
      </c>
      <c r="J64" s="29"/>
    </row>
    <row r="65" spans="2:10" s="35" customFormat="1" ht="12" x14ac:dyDescent="0.2">
      <c r="B65" s="221"/>
      <c r="C65" s="47" t="s">
        <v>7</v>
      </c>
      <c r="D65" s="29">
        <f t="shared" ref="D65:I65" si="33">D21/D$18*100</f>
        <v>32.603002587215244</v>
      </c>
      <c r="E65" s="29">
        <f t="shared" si="33"/>
        <v>28.310833349496022</v>
      </c>
      <c r="F65" s="29">
        <f t="shared" si="33"/>
        <v>27.352368310966817</v>
      </c>
      <c r="G65" s="29">
        <f t="shared" si="33"/>
        <v>34.923494588168893</v>
      </c>
      <c r="H65" s="29">
        <f t="shared" si="33"/>
        <v>40.371908905171772</v>
      </c>
      <c r="I65" s="29">
        <f t="shared" si="33"/>
        <v>32.482913091094673</v>
      </c>
      <c r="J65" s="29"/>
    </row>
    <row r="66" spans="2:10" s="35" customFormat="1" ht="12" x14ac:dyDescent="0.2">
      <c r="B66" s="221"/>
      <c r="C66" s="47" t="s">
        <v>32</v>
      </c>
      <c r="D66" s="29">
        <f t="shared" ref="D66:I66" si="34">D22/D$18*100</f>
        <v>9.5435320349819648</v>
      </c>
      <c r="E66" s="29">
        <f t="shared" si="34"/>
        <v>23.521402826895429</v>
      </c>
      <c r="F66" s="29">
        <f t="shared" si="34"/>
        <v>18.65046008249756</v>
      </c>
      <c r="G66" s="29">
        <f t="shared" si="34"/>
        <v>18.24171656286013</v>
      </c>
      <c r="H66" s="29">
        <f t="shared" si="34"/>
        <v>6.8176307167230661</v>
      </c>
      <c r="I66" s="29">
        <f t="shared" si="34"/>
        <v>3.6810213706473598</v>
      </c>
      <c r="J66" s="29"/>
    </row>
    <row r="67" spans="2:10" s="35" customFormat="1" ht="12" x14ac:dyDescent="0.2">
      <c r="B67" s="223"/>
      <c r="C67" s="47" t="s">
        <v>33</v>
      </c>
      <c r="D67" s="29">
        <f t="shared" ref="D67:I67" si="35">D23/D$18*100</f>
        <v>11.823496163890839</v>
      </c>
      <c r="E67" s="29">
        <f t="shared" si="35"/>
        <v>32.285346992045142</v>
      </c>
      <c r="F67" s="29">
        <f t="shared" si="35"/>
        <v>25.542756338870753</v>
      </c>
      <c r="G67" s="29">
        <f t="shared" si="35"/>
        <v>21.828898568519211</v>
      </c>
      <c r="H67" s="29">
        <f t="shared" si="35"/>
        <v>8.0685194204905599</v>
      </c>
      <c r="I67" s="29">
        <f t="shared" si="35"/>
        <v>3.5558218603654037</v>
      </c>
      <c r="J67" s="29"/>
    </row>
    <row r="68" spans="2:10" s="35" customFormat="1" ht="12" x14ac:dyDescent="0.2"/>
    <row r="69" spans="2:10" s="35" customFormat="1" ht="12" x14ac:dyDescent="0.2"/>
    <row r="70" spans="2:10" s="35" customFormat="1" ht="12" x14ac:dyDescent="0.2"/>
    <row r="71" spans="2:10" s="35" customFormat="1" ht="60" customHeight="1" x14ac:dyDescent="0.2">
      <c r="B71" s="257" t="s">
        <v>75</v>
      </c>
      <c r="C71" s="258"/>
      <c r="D71" s="27" t="s">
        <v>188</v>
      </c>
      <c r="E71" s="27" t="s">
        <v>137</v>
      </c>
      <c r="F71" s="27" t="s">
        <v>22</v>
      </c>
      <c r="G71" s="150" t="s">
        <v>134</v>
      </c>
      <c r="H71" s="150" t="s">
        <v>135</v>
      </c>
      <c r="I71" s="27" t="s">
        <v>136</v>
      </c>
      <c r="J71" s="27" t="s">
        <v>4</v>
      </c>
    </row>
    <row r="72" spans="2:10" s="35" customFormat="1" ht="12" x14ac:dyDescent="0.2">
      <c r="B72" s="217" t="s">
        <v>0</v>
      </c>
      <c r="C72" s="28" t="s">
        <v>3</v>
      </c>
      <c r="D72" s="167">
        <f t="shared" ref="D72:D89" si="36">SUM(E72:J72)</f>
        <v>1027</v>
      </c>
      <c r="E72" s="167">
        <f>SUM(E73:E77)</f>
        <v>114</v>
      </c>
      <c r="F72" s="167">
        <f t="shared" ref="F72:J72" si="37">SUM(F73:F77)</f>
        <v>223</v>
      </c>
      <c r="G72" s="33">
        <v>147</v>
      </c>
      <c r="H72" s="33">
        <v>127</v>
      </c>
      <c r="I72" s="167">
        <f t="shared" si="37"/>
        <v>411</v>
      </c>
      <c r="J72" s="70">
        <f t="shared" si="37"/>
        <v>5</v>
      </c>
    </row>
    <row r="73" spans="2:10" s="35" customFormat="1" ht="12" x14ac:dyDescent="0.2">
      <c r="B73" s="218"/>
      <c r="C73" s="19" t="s">
        <v>34</v>
      </c>
      <c r="D73" s="167">
        <f t="shared" si="36"/>
        <v>66</v>
      </c>
      <c r="E73" s="76">
        <v>3</v>
      </c>
      <c r="F73" s="7">
        <v>10</v>
      </c>
      <c r="G73" s="52">
        <v>8</v>
      </c>
      <c r="H73" s="33">
        <v>11</v>
      </c>
      <c r="I73" s="7">
        <v>34</v>
      </c>
      <c r="J73" s="76">
        <v>0</v>
      </c>
    </row>
    <row r="74" spans="2:10" s="35" customFormat="1" ht="12" x14ac:dyDescent="0.2">
      <c r="B74" s="218"/>
      <c r="C74" s="47" t="s">
        <v>31</v>
      </c>
      <c r="D74" s="167">
        <f t="shared" si="36"/>
        <v>265</v>
      </c>
      <c r="E74" s="7">
        <v>11</v>
      </c>
      <c r="F74" s="7">
        <v>23</v>
      </c>
      <c r="G74" s="33">
        <v>14</v>
      </c>
      <c r="H74" s="33">
        <v>36</v>
      </c>
      <c r="I74" s="7">
        <v>179</v>
      </c>
      <c r="J74" s="76">
        <v>2</v>
      </c>
    </row>
    <row r="75" spans="2:10" s="35" customFormat="1" ht="12" x14ac:dyDescent="0.2">
      <c r="B75" s="218"/>
      <c r="C75" s="47" t="s">
        <v>7</v>
      </c>
      <c r="D75" s="167">
        <f t="shared" si="36"/>
        <v>228</v>
      </c>
      <c r="E75" s="7">
        <v>17</v>
      </c>
      <c r="F75" s="7">
        <v>30</v>
      </c>
      <c r="G75" s="33">
        <v>30</v>
      </c>
      <c r="H75" s="33">
        <v>36</v>
      </c>
      <c r="I75" s="7">
        <v>114</v>
      </c>
      <c r="J75" s="76">
        <v>1</v>
      </c>
    </row>
    <row r="76" spans="2:10" s="35" customFormat="1" ht="12" x14ac:dyDescent="0.2">
      <c r="B76" s="218"/>
      <c r="C76" s="47" t="s">
        <v>32</v>
      </c>
      <c r="D76" s="167">
        <f t="shared" si="36"/>
        <v>231</v>
      </c>
      <c r="E76" s="163">
        <v>39</v>
      </c>
      <c r="F76" s="163">
        <v>73</v>
      </c>
      <c r="G76" s="33">
        <v>46</v>
      </c>
      <c r="H76" s="33">
        <v>25</v>
      </c>
      <c r="I76" s="163">
        <v>47</v>
      </c>
      <c r="J76" s="164">
        <v>1</v>
      </c>
    </row>
    <row r="77" spans="2:10" s="35" customFormat="1" ht="12" x14ac:dyDescent="0.2">
      <c r="B77" s="219"/>
      <c r="C77" s="47" t="s">
        <v>33</v>
      </c>
      <c r="D77" s="167">
        <f t="shared" si="36"/>
        <v>237</v>
      </c>
      <c r="E77" s="163">
        <v>44</v>
      </c>
      <c r="F77" s="163">
        <v>87</v>
      </c>
      <c r="G77" s="33">
        <v>49</v>
      </c>
      <c r="H77" s="33">
        <v>19</v>
      </c>
      <c r="I77" s="163">
        <v>37</v>
      </c>
      <c r="J77" s="164">
        <v>1</v>
      </c>
    </row>
    <row r="78" spans="2:10" s="35" customFormat="1" ht="12" x14ac:dyDescent="0.2">
      <c r="B78" s="220" t="s">
        <v>1</v>
      </c>
      <c r="C78" s="46" t="s">
        <v>3</v>
      </c>
      <c r="D78" s="167">
        <f t="shared" si="36"/>
        <v>516</v>
      </c>
      <c r="E78" s="165">
        <f>SUM(E79:E83)</f>
        <v>45</v>
      </c>
      <c r="F78" s="165">
        <f t="shared" ref="F78:J78" si="38">SUM(F79:F83)</f>
        <v>128</v>
      </c>
      <c r="G78" s="33">
        <v>78</v>
      </c>
      <c r="H78" s="33">
        <v>57</v>
      </c>
      <c r="I78" s="165">
        <f t="shared" si="38"/>
        <v>204</v>
      </c>
      <c r="J78" s="166">
        <f t="shared" si="38"/>
        <v>4</v>
      </c>
    </row>
    <row r="79" spans="2:10" s="35" customFormat="1" ht="12" x14ac:dyDescent="0.2">
      <c r="B79" s="221"/>
      <c r="C79" s="19" t="s">
        <v>34</v>
      </c>
      <c r="D79" s="167">
        <f t="shared" si="36"/>
        <v>45</v>
      </c>
      <c r="E79" s="76">
        <v>2</v>
      </c>
      <c r="F79" s="76">
        <v>8</v>
      </c>
      <c r="G79" s="52">
        <v>6</v>
      </c>
      <c r="H79" s="52">
        <v>8</v>
      </c>
      <c r="I79" s="7">
        <v>21</v>
      </c>
      <c r="J79" s="76">
        <v>0</v>
      </c>
    </row>
    <row r="80" spans="2:10" s="35" customFormat="1" ht="12" x14ac:dyDescent="0.2">
      <c r="B80" s="221"/>
      <c r="C80" s="47" t="s">
        <v>31</v>
      </c>
      <c r="D80" s="167">
        <f t="shared" si="36"/>
        <v>135</v>
      </c>
      <c r="E80" s="76">
        <v>7</v>
      </c>
      <c r="F80" s="7">
        <v>12</v>
      </c>
      <c r="G80" s="52">
        <v>9</v>
      </c>
      <c r="H80" s="33">
        <v>19</v>
      </c>
      <c r="I80" s="7">
        <v>87</v>
      </c>
      <c r="J80" s="76">
        <v>1</v>
      </c>
    </row>
    <row r="81" spans="2:10" s="35" customFormat="1" ht="12" x14ac:dyDescent="0.2">
      <c r="B81" s="221"/>
      <c r="C81" s="47" t="s">
        <v>7</v>
      </c>
      <c r="D81" s="167">
        <f t="shared" si="36"/>
        <v>91</v>
      </c>
      <c r="E81" s="76">
        <v>5</v>
      </c>
      <c r="F81" s="7">
        <v>14</v>
      </c>
      <c r="G81" s="33">
        <v>11</v>
      </c>
      <c r="H81" s="33">
        <v>10</v>
      </c>
      <c r="I81" s="7">
        <v>50</v>
      </c>
      <c r="J81" s="76">
        <v>1</v>
      </c>
    </row>
    <row r="82" spans="2:10" s="35" customFormat="1" ht="12" x14ac:dyDescent="0.2">
      <c r="B82" s="221"/>
      <c r="C82" s="47" t="s">
        <v>32</v>
      </c>
      <c r="D82" s="167">
        <f t="shared" si="36"/>
        <v>125</v>
      </c>
      <c r="E82" s="163">
        <v>14</v>
      </c>
      <c r="F82" s="163">
        <v>41</v>
      </c>
      <c r="G82" s="33">
        <v>27</v>
      </c>
      <c r="H82" s="33">
        <v>15</v>
      </c>
      <c r="I82" s="163">
        <v>27</v>
      </c>
      <c r="J82" s="164">
        <v>1</v>
      </c>
    </row>
    <row r="83" spans="2:10" s="35" customFormat="1" ht="12" x14ac:dyDescent="0.2">
      <c r="B83" s="223"/>
      <c r="C83" s="47" t="s">
        <v>33</v>
      </c>
      <c r="D83" s="167">
        <f t="shared" si="36"/>
        <v>120</v>
      </c>
      <c r="E83" s="163">
        <v>17</v>
      </c>
      <c r="F83" s="163">
        <v>53</v>
      </c>
      <c r="G83" s="33">
        <v>25</v>
      </c>
      <c r="H83" s="52">
        <v>5</v>
      </c>
      <c r="I83" s="163">
        <v>19</v>
      </c>
      <c r="J83" s="164">
        <v>1</v>
      </c>
    </row>
    <row r="84" spans="2:10" s="35" customFormat="1" ht="12" x14ac:dyDescent="0.2">
      <c r="B84" s="220" t="s">
        <v>2</v>
      </c>
      <c r="C84" s="46" t="s">
        <v>3</v>
      </c>
      <c r="D84" s="167">
        <f t="shared" si="36"/>
        <v>511</v>
      </c>
      <c r="E84" s="165">
        <f>SUM(E85:E89)</f>
        <v>69</v>
      </c>
      <c r="F84" s="165">
        <f t="shared" ref="F84:J84" si="39">SUM(F85:F89)</f>
        <v>95</v>
      </c>
      <c r="G84" s="33">
        <v>69</v>
      </c>
      <c r="H84" s="33">
        <v>70</v>
      </c>
      <c r="I84" s="165">
        <f t="shared" si="39"/>
        <v>207</v>
      </c>
      <c r="J84" s="166">
        <f t="shared" si="39"/>
        <v>1</v>
      </c>
    </row>
    <row r="85" spans="2:10" s="35" customFormat="1" ht="12" x14ac:dyDescent="0.2">
      <c r="B85" s="221"/>
      <c r="C85" s="19" t="s">
        <v>34</v>
      </c>
      <c r="D85" s="167">
        <f t="shared" si="36"/>
        <v>21</v>
      </c>
      <c r="E85" s="76">
        <v>1</v>
      </c>
      <c r="F85" s="76">
        <v>2</v>
      </c>
      <c r="G85" s="52">
        <v>2</v>
      </c>
      <c r="H85" s="52">
        <v>3</v>
      </c>
      <c r="I85" s="7">
        <v>13</v>
      </c>
      <c r="J85" s="76">
        <v>0</v>
      </c>
    </row>
    <row r="86" spans="2:10" s="35" customFormat="1" ht="12" x14ac:dyDescent="0.2">
      <c r="B86" s="221"/>
      <c r="C86" s="47" t="s">
        <v>31</v>
      </c>
      <c r="D86" s="167">
        <f t="shared" si="36"/>
        <v>130</v>
      </c>
      <c r="E86" s="76">
        <v>4</v>
      </c>
      <c r="F86" s="7">
        <v>11</v>
      </c>
      <c r="G86" s="52">
        <v>5</v>
      </c>
      <c r="H86" s="33">
        <v>17</v>
      </c>
      <c r="I86" s="7">
        <v>92</v>
      </c>
      <c r="J86" s="76">
        <v>1</v>
      </c>
    </row>
    <row r="87" spans="2:10" s="35" customFormat="1" ht="12" x14ac:dyDescent="0.2">
      <c r="B87" s="221"/>
      <c r="C87" s="47" t="s">
        <v>7</v>
      </c>
      <c r="D87" s="167">
        <f t="shared" si="36"/>
        <v>137</v>
      </c>
      <c r="E87" s="7">
        <v>12</v>
      </c>
      <c r="F87" s="7">
        <v>16</v>
      </c>
      <c r="G87" s="33">
        <v>19</v>
      </c>
      <c r="H87" s="33">
        <v>26</v>
      </c>
      <c r="I87" s="7">
        <v>64</v>
      </c>
      <c r="J87" s="76">
        <v>0</v>
      </c>
    </row>
    <row r="88" spans="2:10" s="35" customFormat="1" ht="12" x14ac:dyDescent="0.2">
      <c r="B88" s="221"/>
      <c r="C88" s="47" t="s">
        <v>32</v>
      </c>
      <c r="D88" s="167">
        <f t="shared" si="36"/>
        <v>106</v>
      </c>
      <c r="E88" s="163">
        <v>25</v>
      </c>
      <c r="F88" s="163">
        <v>32</v>
      </c>
      <c r="G88" s="33">
        <v>19</v>
      </c>
      <c r="H88" s="33">
        <v>10</v>
      </c>
      <c r="I88" s="163">
        <v>20</v>
      </c>
      <c r="J88" s="164">
        <v>0</v>
      </c>
    </row>
    <row r="89" spans="2:10" s="35" customFormat="1" ht="12" x14ac:dyDescent="0.2">
      <c r="B89" s="223"/>
      <c r="C89" s="47" t="s">
        <v>33</v>
      </c>
      <c r="D89" s="167">
        <f t="shared" si="36"/>
        <v>117</v>
      </c>
      <c r="E89" s="163">
        <v>27</v>
      </c>
      <c r="F89" s="163">
        <v>34</v>
      </c>
      <c r="G89" s="33">
        <v>24</v>
      </c>
      <c r="H89" s="33">
        <v>14</v>
      </c>
      <c r="I89" s="163">
        <v>18</v>
      </c>
      <c r="J89" s="164">
        <v>0</v>
      </c>
    </row>
    <row r="90" spans="2:10" s="35" customFormat="1" ht="12" x14ac:dyDescent="0.2"/>
    <row r="91" spans="2:10" s="35" customFormat="1" ht="12" x14ac:dyDescent="0.2"/>
    <row r="92" spans="2:10" s="35" customFormat="1" ht="12" x14ac:dyDescent="0.2"/>
    <row r="93" spans="2:10" s="35" customFormat="1" ht="12" x14ac:dyDescent="0.2"/>
    <row r="94" spans="2:10" s="35" customFormat="1" ht="12" x14ac:dyDescent="0.2"/>
    <row r="95" spans="2:10" s="35" customFormat="1" ht="12" x14ac:dyDescent="0.2"/>
    <row r="96" spans="2:10" s="35" customFormat="1" ht="12" x14ac:dyDescent="0.2"/>
    <row r="97" s="35" customFormat="1" ht="12" x14ac:dyDescent="0.2"/>
    <row r="98" s="35" customFormat="1" ht="12" x14ac:dyDescent="0.2"/>
    <row r="99" s="35" customFormat="1" ht="12" x14ac:dyDescent="0.2"/>
    <row r="100" s="35" customFormat="1" ht="12" x14ac:dyDescent="0.2"/>
    <row r="101" s="35" customFormat="1" ht="12" x14ac:dyDescent="0.2"/>
    <row r="102" s="35" customFormat="1" ht="12" x14ac:dyDescent="0.2"/>
    <row r="103" s="35" customFormat="1" ht="12" x14ac:dyDescent="0.2"/>
    <row r="104" s="35" customFormat="1" ht="12" x14ac:dyDescent="0.2"/>
    <row r="105" s="35" customFormat="1" ht="12" x14ac:dyDescent="0.2"/>
    <row r="106" s="35" customFormat="1" ht="12" x14ac:dyDescent="0.2"/>
    <row r="107" s="35" customFormat="1" ht="12" x14ac:dyDescent="0.2"/>
    <row r="108" s="35" customFormat="1" ht="12" x14ac:dyDescent="0.2"/>
    <row r="109" s="35" customFormat="1" ht="12" x14ac:dyDescent="0.2"/>
    <row r="110" s="35" customFormat="1" ht="12" x14ac:dyDescent="0.2"/>
    <row r="111" s="35" customFormat="1" ht="12" x14ac:dyDescent="0.2"/>
    <row r="112" s="35" customFormat="1" ht="12" x14ac:dyDescent="0.2"/>
    <row r="113" s="35" customFormat="1" ht="12" x14ac:dyDescent="0.2"/>
    <row r="114" s="35" customFormat="1" ht="12" x14ac:dyDescent="0.2"/>
    <row r="115" s="35" customFormat="1" ht="12" x14ac:dyDescent="0.2"/>
    <row r="116" s="35" customFormat="1" ht="12" x14ac:dyDescent="0.2"/>
    <row r="117" s="35" customFormat="1" ht="12" x14ac:dyDescent="0.2"/>
    <row r="118" s="35" customFormat="1" ht="12" x14ac:dyDescent="0.2"/>
    <row r="119" s="35" customFormat="1" ht="12" x14ac:dyDescent="0.2"/>
    <row r="120" s="35" customFormat="1" ht="12" x14ac:dyDescent="0.2"/>
    <row r="121" s="35" customFormat="1" ht="12" x14ac:dyDescent="0.2"/>
    <row r="122" s="35" customFormat="1" ht="12" x14ac:dyDescent="0.2"/>
    <row r="123" s="35" customFormat="1" ht="12" x14ac:dyDescent="0.2"/>
    <row r="124" s="35" customFormat="1" ht="12" x14ac:dyDescent="0.2"/>
    <row r="125" s="35" customFormat="1" ht="12" x14ac:dyDescent="0.2"/>
    <row r="126" s="35" customFormat="1" ht="12" x14ac:dyDescent="0.2"/>
    <row r="127" s="35" customFormat="1" ht="12" x14ac:dyDescent="0.2"/>
    <row r="128" s="35" customFormat="1" ht="12" x14ac:dyDescent="0.2"/>
    <row r="129" s="35" customFormat="1" ht="12" x14ac:dyDescent="0.2"/>
    <row r="130" s="35" customFormat="1" ht="12" x14ac:dyDescent="0.2"/>
    <row r="131" s="35" customFormat="1" ht="12" x14ac:dyDescent="0.2"/>
    <row r="132" s="35" customFormat="1" ht="12" x14ac:dyDescent="0.2"/>
    <row r="133" s="35" customFormat="1" ht="12" x14ac:dyDescent="0.2"/>
  </sheetData>
  <mergeCells count="16">
    <mergeCell ref="B34:B39"/>
    <mergeCell ref="B40:B45"/>
    <mergeCell ref="B5:C5"/>
    <mergeCell ref="B6:B11"/>
    <mergeCell ref="B12:B17"/>
    <mergeCell ref="B18:B23"/>
    <mergeCell ref="B27:C27"/>
    <mergeCell ref="B28:B33"/>
    <mergeCell ref="B71:C71"/>
    <mergeCell ref="B72:B77"/>
    <mergeCell ref="B78:B83"/>
    <mergeCell ref="B84:B89"/>
    <mergeCell ref="B49:C49"/>
    <mergeCell ref="B50:B55"/>
    <mergeCell ref="B56:B61"/>
    <mergeCell ref="B62:B67"/>
  </mergeCells>
  <conditionalFormatting sqref="D72:J89">
    <cfRule type="cellIs" dxfId="10" priority="4" operator="lessThan">
      <formula>10</formula>
    </cfRule>
  </conditionalFormatting>
  <pageMargins left="0.75" right="0.75" top="1" bottom="1" header="0.5" footer="0.5"/>
  <pageSetup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workbookViewId="0">
      <pane ySplit="5" topLeftCell="A6" activePane="bottomLeft" state="frozen"/>
      <selection activeCell="G119" sqref="G119"/>
      <selection pane="bottomLeft" activeCell="A6" sqref="A6"/>
    </sheetView>
  </sheetViews>
  <sheetFormatPr baseColWidth="10" defaultRowHeight="15" x14ac:dyDescent="0.25"/>
  <cols>
    <col min="1" max="1" width="4.85546875" style="2" customWidth="1"/>
    <col min="2" max="3" width="17.140625" style="1" bestFit="1" customWidth="1"/>
    <col min="4" max="7" width="12" style="1" bestFit="1" customWidth="1"/>
    <col min="8" max="8" width="16.28515625" style="1" customWidth="1"/>
    <col min="9" max="9" width="14" style="4" customWidth="1"/>
    <col min="10" max="16384" width="11.42578125" style="1"/>
  </cols>
  <sheetData>
    <row r="1" spans="2:18" s="4" customFormat="1" ht="69.95" customHeight="1" x14ac:dyDescent="0.25"/>
    <row r="2" spans="2:18" s="4" customFormat="1" ht="18" customHeight="1" x14ac:dyDescent="0.25"/>
    <row r="3" spans="2:18" ht="15" customHeight="1" x14ac:dyDescent="0.25">
      <c r="B3" s="162" t="s">
        <v>175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2:18" ht="15" customHeight="1" x14ac:dyDescent="0.25"/>
    <row r="5" spans="2:18" ht="48" customHeight="1" x14ac:dyDescent="0.25">
      <c r="B5" s="257" t="s">
        <v>51</v>
      </c>
      <c r="C5" s="258"/>
      <c r="D5" s="27" t="s">
        <v>188</v>
      </c>
      <c r="E5" s="15" t="s">
        <v>158</v>
      </c>
      <c r="F5" s="15" t="s">
        <v>155</v>
      </c>
      <c r="G5" s="15" t="s">
        <v>156</v>
      </c>
      <c r="H5" s="15" t="s">
        <v>157</v>
      </c>
      <c r="I5" s="15" t="s">
        <v>86</v>
      </c>
    </row>
    <row r="6" spans="2:18" s="4" customFormat="1" x14ac:dyDescent="0.25">
      <c r="B6" s="220" t="s">
        <v>0</v>
      </c>
      <c r="C6" s="20" t="s">
        <v>3</v>
      </c>
      <c r="D6" s="14">
        <v>11106.023300000021</v>
      </c>
      <c r="E6" s="14">
        <v>1840.516177</v>
      </c>
      <c r="F6" s="14">
        <v>1812.6281429999999</v>
      </c>
      <c r="G6" s="14">
        <v>6603.1251149999989</v>
      </c>
      <c r="H6" s="14">
        <v>440.28900600000003</v>
      </c>
      <c r="I6" s="14">
        <v>409.46485899999999</v>
      </c>
    </row>
    <row r="7" spans="2:18" x14ac:dyDescent="0.25">
      <c r="B7" s="221"/>
      <c r="C7" s="19" t="s">
        <v>34</v>
      </c>
      <c r="D7" s="14">
        <v>1380.1451539999994</v>
      </c>
      <c r="E7" s="14"/>
      <c r="F7" s="14"/>
      <c r="G7" s="14">
        <v>880.77922599999999</v>
      </c>
      <c r="H7" s="14"/>
      <c r="I7" s="14"/>
    </row>
    <row r="8" spans="2:18" x14ac:dyDescent="0.25">
      <c r="B8" s="221"/>
      <c r="C8" s="20" t="s">
        <v>31</v>
      </c>
      <c r="D8" s="14">
        <v>4065.4287050000166</v>
      </c>
      <c r="E8" s="14">
        <v>473.85314900000014</v>
      </c>
      <c r="F8" s="14">
        <v>403.38852600000001</v>
      </c>
      <c r="G8" s="14">
        <v>2802.8780719999972</v>
      </c>
      <c r="H8" s="14">
        <v>213.79407900000001</v>
      </c>
      <c r="I8" s="14">
        <v>171.51487900000001</v>
      </c>
    </row>
    <row r="9" spans="2:18" x14ac:dyDescent="0.25">
      <c r="B9" s="221"/>
      <c r="C9" s="20" t="s">
        <v>7</v>
      </c>
      <c r="D9" s="14">
        <v>3042.6622150000053</v>
      </c>
      <c r="E9" s="14">
        <v>773.1256179999998</v>
      </c>
      <c r="F9" s="14">
        <v>409.05143999999984</v>
      </c>
      <c r="G9" s="14">
        <v>1648.0758279999995</v>
      </c>
      <c r="H9" s="14"/>
      <c r="I9" s="14"/>
    </row>
    <row r="10" spans="2:18" x14ac:dyDescent="0.25">
      <c r="B10" s="221"/>
      <c r="C10" s="20" t="s">
        <v>32</v>
      </c>
      <c r="D10" s="14">
        <v>1171.2895750000007</v>
      </c>
      <c r="E10" s="14">
        <v>165.80193299999999</v>
      </c>
      <c r="F10" s="14">
        <v>369.90990199999993</v>
      </c>
      <c r="G10" s="14">
        <v>575.19464800000014</v>
      </c>
      <c r="H10" s="14"/>
      <c r="I10" s="14"/>
    </row>
    <row r="11" spans="2:18" x14ac:dyDescent="0.25">
      <c r="B11" s="223"/>
      <c r="C11" s="20" t="s">
        <v>33</v>
      </c>
      <c r="D11" s="14">
        <v>1446.4976509999983</v>
      </c>
      <c r="E11" s="14">
        <v>240.09053999999989</v>
      </c>
      <c r="F11" s="14">
        <v>445.69504999999998</v>
      </c>
      <c r="G11" s="14">
        <v>696.19734100000085</v>
      </c>
      <c r="H11" s="14"/>
      <c r="I11" s="14"/>
    </row>
    <row r="12" spans="2:18" s="4" customFormat="1" x14ac:dyDescent="0.25">
      <c r="B12" s="220" t="s">
        <v>1</v>
      </c>
      <c r="C12" s="20" t="s">
        <v>3</v>
      </c>
      <c r="D12" s="14">
        <v>5898.3077269999949</v>
      </c>
      <c r="E12" s="14">
        <v>1099.2615520000002</v>
      </c>
      <c r="F12" s="14">
        <v>872.61582099999987</v>
      </c>
      <c r="G12" s="14">
        <v>3388.5279970000006</v>
      </c>
      <c r="H12" s="14">
        <v>212.34524500000003</v>
      </c>
      <c r="I12" s="14">
        <v>325.55711200000002</v>
      </c>
    </row>
    <row r="13" spans="2:18" x14ac:dyDescent="0.25">
      <c r="B13" s="221"/>
      <c r="C13" s="19" t="s">
        <v>34</v>
      </c>
      <c r="D13" s="14">
        <v>938.22468499999979</v>
      </c>
      <c r="E13" s="14"/>
      <c r="F13" s="14"/>
      <c r="G13" s="14">
        <v>562.93481100000008</v>
      </c>
      <c r="H13" s="14"/>
      <c r="I13" s="14"/>
    </row>
    <row r="14" spans="2:18" x14ac:dyDescent="0.25">
      <c r="B14" s="221"/>
      <c r="C14" s="20" t="s">
        <v>31</v>
      </c>
      <c r="D14" s="14">
        <v>2110.2392989999976</v>
      </c>
      <c r="E14" s="14">
        <v>314.25412199999994</v>
      </c>
      <c r="F14" s="14">
        <v>242.30627399999992</v>
      </c>
      <c r="G14" s="14">
        <v>1320.1935390000008</v>
      </c>
      <c r="H14" s="14"/>
      <c r="I14" s="14">
        <v>154.48078800000002</v>
      </c>
    </row>
    <row r="15" spans="2:18" x14ac:dyDescent="0.25">
      <c r="B15" s="221"/>
      <c r="C15" s="20" t="s">
        <v>7</v>
      </c>
      <c r="D15" s="14">
        <v>1344.7905719999976</v>
      </c>
      <c r="E15" s="14">
        <v>338.41762000000017</v>
      </c>
      <c r="F15" s="14"/>
      <c r="G15" s="14">
        <v>796.49987599999963</v>
      </c>
      <c r="H15" s="14"/>
      <c r="I15" s="14"/>
    </row>
    <row r="16" spans="2:18" x14ac:dyDescent="0.25">
      <c r="B16" s="221"/>
      <c r="C16" s="20" t="s">
        <v>32</v>
      </c>
      <c r="D16" s="14">
        <v>674.28957099999991</v>
      </c>
      <c r="E16" s="14">
        <v>108.22100599999997</v>
      </c>
      <c r="F16" s="14">
        <v>195.43160699999996</v>
      </c>
      <c r="G16" s="14">
        <v>335.76828299999994</v>
      </c>
      <c r="H16" s="14"/>
      <c r="I16" s="14"/>
    </row>
    <row r="17" spans="2:9" x14ac:dyDescent="0.25">
      <c r="B17" s="223"/>
      <c r="C17" s="20" t="s">
        <v>33</v>
      </c>
      <c r="D17" s="14">
        <v>830.76359999999988</v>
      </c>
      <c r="E17" s="14">
        <v>150.72386699999996</v>
      </c>
      <c r="F17" s="14">
        <v>262.01618000000002</v>
      </c>
      <c r="G17" s="14">
        <v>373.13148799999999</v>
      </c>
      <c r="H17" s="14"/>
      <c r="I17" s="14"/>
    </row>
    <row r="18" spans="2:9" s="4" customFormat="1" x14ac:dyDescent="0.25">
      <c r="B18" s="220" t="s">
        <v>2</v>
      </c>
      <c r="C18" s="20" t="s">
        <v>3</v>
      </c>
      <c r="D18" s="14">
        <v>5207.7155730000022</v>
      </c>
      <c r="E18" s="14">
        <v>741.25462499999981</v>
      </c>
      <c r="F18" s="14">
        <v>940.01232200000004</v>
      </c>
      <c r="G18" s="14">
        <v>3214.5971179999956</v>
      </c>
      <c r="H18" s="14">
        <v>227.94376099999999</v>
      </c>
      <c r="I18" s="14">
        <v>83.907746999999986</v>
      </c>
    </row>
    <row r="19" spans="2:9" x14ac:dyDescent="0.25">
      <c r="B19" s="221"/>
      <c r="C19" s="19" t="s">
        <v>34</v>
      </c>
      <c r="D19" s="14">
        <v>441.92046900000014</v>
      </c>
      <c r="E19" s="14"/>
      <c r="F19" s="14"/>
      <c r="G19" s="14">
        <v>317.84441500000003</v>
      </c>
      <c r="H19" s="14"/>
      <c r="I19" s="14"/>
    </row>
    <row r="20" spans="2:9" x14ac:dyDescent="0.25">
      <c r="B20" s="221"/>
      <c r="C20" s="20" t="s">
        <v>31</v>
      </c>
      <c r="D20" s="14">
        <v>1955.1894059999991</v>
      </c>
      <c r="E20" s="14">
        <v>159.59902700000004</v>
      </c>
      <c r="F20" s="14">
        <v>161.08225200000001</v>
      </c>
      <c r="G20" s="14">
        <v>1482.6845329999956</v>
      </c>
      <c r="H20" s="14"/>
      <c r="I20" s="14"/>
    </row>
    <row r="21" spans="2:9" x14ac:dyDescent="0.25">
      <c r="B21" s="221"/>
      <c r="C21" s="20" t="s">
        <v>7</v>
      </c>
      <c r="D21" s="14">
        <v>1697.8716430000018</v>
      </c>
      <c r="E21" s="14">
        <v>434.7079979999998</v>
      </c>
      <c r="F21" s="14">
        <v>319.92761999999988</v>
      </c>
      <c r="G21" s="14">
        <v>851.57595200000037</v>
      </c>
      <c r="H21" s="14"/>
      <c r="I21" s="14"/>
    </row>
    <row r="22" spans="2:9" x14ac:dyDescent="0.25">
      <c r="B22" s="221"/>
      <c r="C22" s="20" t="s">
        <v>32</v>
      </c>
      <c r="D22" s="14">
        <v>497.00000399999982</v>
      </c>
      <c r="E22" s="14">
        <v>57.580927000000003</v>
      </c>
      <c r="F22" s="14">
        <v>174.47829500000006</v>
      </c>
      <c r="G22" s="14">
        <v>239.42636500000003</v>
      </c>
      <c r="H22" s="14"/>
      <c r="I22" s="14"/>
    </row>
    <row r="23" spans="2:9" x14ac:dyDescent="0.25">
      <c r="B23" s="223"/>
      <c r="C23" s="20" t="s">
        <v>33</v>
      </c>
      <c r="D23" s="14">
        <v>615.73405100000105</v>
      </c>
      <c r="E23" s="14">
        <v>89.36667300000002</v>
      </c>
      <c r="F23" s="14">
        <v>183.67886999999996</v>
      </c>
      <c r="G23" s="14">
        <v>323.06585299999966</v>
      </c>
      <c r="H23" s="14"/>
      <c r="I23" s="14"/>
    </row>
    <row r="24" spans="2:9" x14ac:dyDescent="0.25">
      <c r="B24" s="35"/>
      <c r="C24" s="35"/>
      <c r="D24" s="35"/>
      <c r="E24" s="35"/>
      <c r="F24" s="35"/>
      <c r="G24" s="35"/>
      <c r="H24" s="35"/>
      <c r="I24" s="35"/>
    </row>
    <row r="25" spans="2:9" x14ac:dyDescent="0.25">
      <c r="B25" s="35"/>
      <c r="C25" s="35"/>
      <c r="D25" s="35"/>
      <c r="E25" s="35"/>
      <c r="F25" s="35"/>
      <c r="G25" s="35"/>
      <c r="H25" s="35"/>
      <c r="I25" s="35"/>
    </row>
    <row r="26" spans="2:9" x14ac:dyDescent="0.25">
      <c r="B26" s="35"/>
      <c r="C26" s="35"/>
      <c r="D26" s="35"/>
      <c r="E26" s="35"/>
      <c r="F26" s="35"/>
      <c r="G26" s="35"/>
      <c r="H26" s="35"/>
      <c r="I26" s="35"/>
    </row>
    <row r="27" spans="2:9" s="4" customFormat="1" ht="48" customHeight="1" x14ac:dyDescent="0.25">
      <c r="B27" s="254" t="s">
        <v>52</v>
      </c>
      <c r="C27" s="255"/>
      <c r="D27" s="27" t="s">
        <v>188</v>
      </c>
      <c r="E27" s="127" t="s">
        <v>158</v>
      </c>
      <c r="F27" s="127" t="s">
        <v>155</v>
      </c>
      <c r="G27" s="127" t="s">
        <v>156</v>
      </c>
      <c r="H27" s="127" t="s">
        <v>157</v>
      </c>
      <c r="I27" s="127" t="s">
        <v>86</v>
      </c>
    </row>
    <row r="28" spans="2:9" x14ac:dyDescent="0.25">
      <c r="B28" s="220" t="s">
        <v>0</v>
      </c>
      <c r="C28" s="20" t="s">
        <v>3</v>
      </c>
      <c r="D28" s="29">
        <f>D6/$D6*100</f>
        <v>100</v>
      </c>
      <c r="E28" s="29">
        <f t="shared" ref="E28:I28" si="0">E6/$D6*100</f>
        <v>16.57223406869673</v>
      </c>
      <c r="F28" s="29">
        <f t="shared" si="0"/>
        <v>16.321126779915872</v>
      </c>
      <c r="G28" s="29">
        <f t="shared" si="0"/>
        <v>59.455350818505728</v>
      </c>
      <c r="H28" s="29">
        <f t="shared" si="0"/>
        <v>3.9644163721500494</v>
      </c>
      <c r="I28" s="29">
        <f t="shared" si="0"/>
        <v>3.6868719607314278</v>
      </c>
    </row>
    <row r="29" spans="2:9" x14ac:dyDescent="0.25">
      <c r="B29" s="221"/>
      <c r="C29" s="19" t="s">
        <v>34</v>
      </c>
      <c r="D29" s="29">
        <f t="shared" ref="D29:G29" si="1">D7/$D7*100</f>
        <v>100</v>
      </c>
      <c r="E29" s="29"/>
      <c r="F29" s="29"/>
      <c r="G29" s="29">
        <f t="shared" si="1"/>
        <v>63.817868971773414</v>
      </c>
      <c r="H29" s="29"/>
      <c r="I29" s="29"/>
    </row>
    <row r="30" spans="2:9" x14ac:dyDescent="0.25">
      <c r="B30" s="221"/>
      <c r="C30" s="20" t="s">
        <v>31</v>
      </c>
      <c r="D30" s="29">
        <f t="shared" ref="D30:I30" si="2">D8/$D8*100</f>
        <v>100</v>
      </c>
      <c r="E30" s="29">
        <f t="shared" si="2"/>
        <v>11.655674798016122</v>
      </c>
      <c r="F30" s="29">
        <f t="shared" si="2"/>
        <v>9.9224105321015177</v>
      </c>
      <c r="G30" s="29">
        <f t="shared" si="2"/>
        <v>68.944219057458184</v>
      </c>
      <c r="H30" s="29">
        <f t="shared" si="2"/>
        <v>5.258832327745842</v>
      </c>
      <c r="I30" s="29">
        <f t="shared" si="2"/>
        <v>4.2188632846778535</v>
      </c>
    </row>
    <row r="31" spans="2:9" x14ac:dyDescent="0.25">
      <c r="B31" s="221"/>
      <c r="C31" s="20" t="s">
        <v>7</v>
      </c>
      <c r="D31" s="29">
        <f t="shared" ref="D31:G31" si="3">D9/$D9*100</f>
        <v>100</v>
      </c>
      <c r="E31" s="29">
        <f t="shared" si="3"/>
        <v>25.409511913237417</v>
      </c>
      <c r="F31" s="29">
        <f t="shared" si="3"/>
        <v>13.443866295227224</v>
      </c>
      <c r="G31" s="29">
        <f t="shared" si="3"/>
        <v>54.1655863038348</v>
      </c>
      <c r="H31" s="29"/>
      <c r="I31" s="29"/>
    </row>
    <row r="32" spans="2:9" x14ac:dyDescent="0.25">
      <c r="B32" s="221"/>
      <c r="C32" s="20" t="s">
        <v>32</v>
      </c>
      <c r="D32" s="29">
        <f t="shared" ref="D32:G32" si="4">D10/$D10*100</f>
        <v>100</v>
      </c>
      <c r="E32" s="29">
        <f t="shared" si="4"/>
        <v>14.15550317691506</v>
      </c>
      <c r="F32" s="29">
        <f t="shared" si="4"/>
        <v>31.581421869993143</v>
      </c>
      <c r="G32" s="29">
        <f t="shared" si="4"/>
        <v>49.10780905738018</v>
      </c>
      <c r="H32" s="29"/>
      <c r="I32" s="29"/>
    </row>
    <row r="33" spans="2:9" x14ac:dyDescent="0.25">
      <c r="B33" s="223"/>
      <c r="C33" s="20" t="s">
        <v>33</v>
      </c>
      <c r="D33" s="29">
        <f t="shared" ref="D33:G33" si="5">D11/$D11*100</f>
        <v>100</v>
      </c>
      <c r="E33" s="29">
        <f t="shared" si="5"/>
        <v>16.598059446140102</v>
      </c>
      <c r="F33" s="29">
        <f t="shared" si="5"/>
        <v>30.812013396072945</v>
      </c>
      <c r="G33" s="29">
        <f t="shared" si="5"/>
        <v>48.129863226442367</v>
      </c>
      <c r="H33" s="29"/>
      <c r="I33" s="29"/>
    </row>
    <row r="34" spans="2:9" x14ac:dyDescent="0.25">
      <c r="B34" s="220" t="s">
        <v>1</v>
      </c>
      <c r="C34" s="20" t="s">
        <v>3</v>
      </c>
      <c r="D34" s="29">
        <f t="shared" ref="D34:I34" si="6">D12/$D12*100</f>
        <v>100</v>
      </c>
      <c r="E34" s="29">
        <f t="shared" si="6"/>
        <v>18.636897274247644</v>
      </c>
      <c r="F34" s="29">
        <f t="shared" si="6"/>
        <v>14.79434206197022</v>
      </c>
      <c r="G34" s="29">
        <f t="shared" si="6"/>
        <v>57.449155822927509</v>
      </c>
      <c r="H34" s="29">
        <f t="shared" si="6"/>
        <v>3.6001045524968451</v>
      </c>
      <c r="I34" s="29">
        <f t="shared" si="6"/>
        <v>5.5195002883578832</v>
      </c>
    </row>
    <row r="35" spans="2:9" x14ac:dyDescent="0.25">
      <c r="B35" s="221"/>
      <c r="C35" s="19" t="s">
        <v>34</v>
      </c>
      <c r="D35" s="29">
        <f t="shared" ref="D35:G35" si="7">D13/$D13*100</f>
        <v>100</v>
      </c>
      <c r="E35" s="29"/>
      <c r="F35" s="29"/>
      <c r="G35" s="29">
        <f t="shared" si="7"/>
        <v>60.000000000000021</v>
      </c>
      <c r="H35" s="29"/>
      <c r="I35" s="29"/>
    </row>
    <row r="36" spans="2:9" x14ac:dyDescent="0.25">
      <c r="B36" s="221"/>
      <c r="C36" s="20" t="s">
        <v>31</v>
      </c>
      <c r="D36" s="29">
        <f t="shared" ref="D36:I36" si="8">D14/$D14*100</f>
        <v>100</v>
      </c>
      <c r="E36" s="29">
        <f t="shared" si="8"/>
        <v>14.891871369702905</v>
      </c>
      <c r="F36" s="29">
        <f t="shared" si="8"/>
        <v>11.48240742719673</v>
      </c>
      <c r="G36" s="29">
        <f t="shared" si="8"/>
        <v>62.56131897579651</v>
      </c>
      <c r="H36" s="29"/>
      <c r="I36" s="29">
        <f t="shared" si="8"/>
        <v>7.3205341248836344</v>
      </c>
    </row>
    <row r="37" spans="2:9" x14ac:dyDescent="0.25">
      <c r="B37" s="221"/>
      <c r="C37" s="20" t="s">
        <v>7</v>
      </c>
      <c r="D37" s="29">
        <f t="shared" ref="D37:G37" si="9">D15/$D15*100</f>
        <v>100</v>
      </c>
      <c r="E37" s="29">
        <f t="shared" si="9"/>
        <v>25.165079756374197</v>
      </c>
      <c r="F37" s="29"/>
      <c r="G37" s="29">
        <f t="shared" si="9"/>
        <v>59.228544026407782</v>
      </c>
      <c r="H37" s="29"/>
      <c r="I37" s="29"/>
    </row>
    <row r="38" spans="2:9" x14ac:dyDescent="0.25">
      <c r="B38" s="221"/>
      <c r="C38" s="20" t="s">
        <v>32</v>
      </c>
      <c r="D38" s="29">
        <f t="shared" ref="D38:G38" si="10">D16/$D16*100</f>
        <v>100</v>
      </c>
      <c r="E38" s="29">
        <f t="shared" si="10"/>
        <v>16.049633666957604</v>
      </c>
      <c r="F38" s="29">
        <f t="shared" si="10"/>
        <v>28.983335262054645</v>
      </c>
      <c r="G38" s="29">
        <f t="shared" si="10"/>
        <v>49.795858847711585</v>
      </c>
      <c r="H38" s="29"/>
      <c r="I38" s="29"/>
    </row>
    <row r="39" spans="2:9" x14ac:dyDescent="0.25">
      <c r="B39" s="223"/>
      <c r="C39" s="20" t="s">
        <v>33</v>
      </c>
      <c r="D39" s="29">
        <f t="shared" ref="D39:G39" si="11">D17/$D17*100</f>
        <v>100</v>
      </c>
      <c r="E39" s="29">
        <f t="shared" si="11"/>
        <v>18.142810662383376</v>
      </c>
      <c r="F39" s="29">
        <f t="shared" si="11"/>
        <v>31.53919839530765</v>
      </c>
      <c r="G39" s="29">
        <f t="shared" si="11"/>
        <v>44.914279826415125</v>
      </c>
      <c r="H39" s="29"/>
      <c r="I39" s="29"/>
    </row>
    <row r="40" spans="2:9" x14ac:dyDescent="0.25">
      <c r="B40" s="220" t="s">
        <v>2</v>
      </c>
      <c r="C40" s="20" t="s">
        <v>3</v>
      </c>
      <c r="D40" s="29">
        <f t="shared" ref="D40:I40" si="12">D18/$D18*100</f>
        <v>100</v>
      </c>
      <c r="E40" s="29">
        <f t="shared" si="12"/>
        <v>14.233777068070294</v>
      </c>
      <c r="F40" s="29">
        <f t="shared" si="12"/>
        <v>18.050377537390897</v>
      </c>
      <c r="G40" s="29">
        <f t="shared" si="12"/>
        <v>61.727586173608294</v>
      </c>
      <c r="H40" s="29">
        <f t="shared" si="12"/>
        <v>4.3770393717698513</v>
      </c>
      <c r="I40" s="29">
        <f t="shared" si="12"/>
        <v>1.6112198491605285</v>
      </c>
    </row>
    <row r="41" spans="2:9" x14ac:dyDescent="0.25">
      <c r="B41" s="221"/>
      <c r="C41" s="19" t="s">
        <v>34</v>
      </c>
      <c r="D41" s="29">
        <f t="shared" ref="D41:G41" si="13">D19/$D19*100</f>
        <v>100</v>
      </c>
      <c r="E41" s="29"/>
      <c r="F41" s="29"/>
      <c r="G41" s="29">
        <f t="shared" si="13"/>
        <v>71.923442631936538</v>
      </c>
      <c r="H41" s="29"/>
      <c r="I41" s="29"/>
    </row>
    <row r="42" spans="2:9" x14ac:dyDescent="0.25">
      <c r="B42" s="221"/>
      <c r="C42" s="20" t="s">
        <v>31</v>
      </c>
      <c r="D42" s="29">
        <f t="shared" ref="D42:G42" si="14">D20/$D20*100</f>
        <v>100</v>
      </c>
      <c r="E42" s="29">
        <f t="shared" si="14"/>
        <v>8.1628422550894335</v>
      </c>
      <c r="F42" s="29">
        <f t="shared" si="14"/>
        <v>8.2387031919095861</v>
      </c>
      <c r="G42" s="29">
        <f t="shared" si="14"/>
        <v>75.833294127412856</v>
      </c>
      <c r="H42" s="29"/>
      <c r="I42" s="29"/>
    </row>
    <row r="43" spans="2:9" x14ac:dyDescent="0.25">
      <c r="B43" s="221"/>
      <c r="C43" s="20" t="s">
        <v>7</v>
      </c>
      <c r="D43" s="29">
        <f t="shared" ref="D43:G43" si="15">D21/$D21*100</f>
        <v>100</v>
      </c>
      <c r="E43" s="29">
        <f t="shared" si="15"/>
        <v>25.603113155945401</v>
      </c>
      <c r="F43" s="29">
        <f t="shared" si="15"/>
        <v>18.842862552007386</v>
      </c>
      <c r="G43" s="29">
        <f t="shared" si="15"/>
        <v>50.155496471767123</v>
      </c>
      <c r="H43" s="29"/>
      <c r="I43" s="29"/>
    </row>
    <row r="44" spans="2:9" x14ac:dyDescent="0.25">
      <c r="B44" s="221"/>
      <c r="C44" s="20" t="s">
        <v>32</v>
      </c>
      <c r="D44" s="29">
        <f t="shared" ref="D44:G44" si="16">D22/$D22*100</f>
        <v>100</v>
      </c>
      <c r="E44" s="29">
        <f t="shared" si="16"/>
        <v>11.585699504340452</v>
      </c>
      <c r="F44" s="29">
        <f t="shared" si="16"/>
        <v>35.106296498138484</v>
      </c>
      <c r="G44" s="29">
        <f t="shared" si="16"/>
        <v>48.174318525760036</v>
      </c>
      <c r="H44" s="29"/>
      <c r="I44" s="29"/>
    </row>
    <row r="45" spans="2:9" x14ac:dyDescent="0.25">
      <c r="B45" s="223"/>
      <c r="C45" s="20" t="s">
        <v>33</v>
      </c>
      <c r="D45" s="29">
        <f t="shared" ref="D45:G45" si="17">D23/$D23*100</f>
        <v>100</v>
      </c>
      <c r="E45" s="29">
        <f t="shared" si="17"/>
        <v>14.513842925344381</v>
      </c>
      <c r="F45" s="29">
        <f t="shared" si="17"/>
        <v>29.830877422109577</v>
      </c>
      <c r="G45" s="29">
        <f t="shared" si="17"/>
        <v>52.468407825637556</v>
      </c>
      <c r="H45" s="29"/>
      <c r="I45" s="29"/>
    </row>
    <row r="46" spans="2:9" x14ac:dyDescent="0.25">
      <c r="B46" s="35"/>
      <c r="C46" s="35"/>
      <c r="D46" s="35"/>
      <c r="E46" s="35"/>
      <c r="F46" s="35"/>
      <c r="G46" s="35"/>
      <c r="H46" s="35"/>
      <c r="I46" s="35"/>
    </row>
    <row r="47" spans="2:9" x14ac:dyDescent="0.25">
      <c r="B47" s="35"/>
      <c r="C47" s="35"/>
      <c r="D47" s="35"/>
      <c r="E47" s="35"/>
      <c r="F47" s="35"/>
      <c r="G47" s="35"/>
      <c r="H47" s="35"/>
      <c r="I47" s="35"/>
    </row>
    <row r="48" spans="2:9" x14ac:dyDescent="0.25">
      <c r="B48" s="35"/>
      <c r="C48" s="35"/>
      <c r="D48" s="35"/>
      <c r="E48" s="35"/>
      <c r="F48" s="35"/>
      <c r="G48" s="35"/>
      <c r="H48" s="35"/>
      <c r="I48" s="35"/>
    </row>
    <row r="49" spans="2:9" s="4" customFormat="1" ht="48" x14ac:dyDescent="0.25">
      <c r="B49" s="254" t="s">
        <v>53</v>
      </c>
      <c r="C49" s="255"/>
      <c r="D49" s="27" t="s">
        <v>188</v>
      </c>
      <c r="E49" s="127" t="s">
        <v>158</v>
      </c>
      <c r="F49" s="127" t="s">
        <v>155</v>
      </c>
      <c r="G49" s="127" t="s">
        <v>156</v>
      </c>
      <c r="H49" s="127" t="s">
        <v>157</v>
      </c>
      <c r="I49" s="127" t="s">
        <v>86</v>
      </c>
    </row>
    <row r="50" spans="2:9" x14ac:dyDescent="0.25">
      <c r="B50" s="220" t="s">
        <v>0</v>
      </c>
      <c r="C50" s="20" t="s">
        <v>3</v>
      </c>
      <c r="D50" s="29">
        <f>D6/D$6*100</f>
        <v>100</v>
      </c>
      <c r="E50" s="29">
        <f t="shared" ref="E50:I50" si="18">E6/E$6*100</f>
        <v>100</v>
      </c>
      <c r="F50" s="29">
        <f t="shared" si="18"/>
        <v>100</v>
      </c>
      <c r="G50" s="29">
        <f t="shared" si="18"/>
        <v>100</v>
      </c>
      <c r="H50" s="29">
        <f t="shared" si="18"/>
        <v>100</v>
      </c>
      <c r="I50" s="29">
        <f t="shared" si="18"/>
        <v>100</v>
      </c>
    </row>
    <row r="51" spans="2:9" x14ac:dyDescent="0.25">
      <c r="B51" s="221"/>
      <c r="C51" s="19" t="s">
        <v>34</v>
      </c>
      <c r="D51" s="29">
        <f t="shared" ref="D51:G51" si="19">D7/D$6*100</f>
        <v>12.426996745090538</v>
      </c>
      <c r="E51" s="29"/>
      <c r="F51" s="29"/>
      <c r="G51" s="29">
        <f t="shared" si="19"/>
        <v>13.338823824482388</v>
      </c>
      <c r="H51" s="29"/>
      <c r="I51" s="29"/>
    </row>
    <row r="52" spans="2:9" x14ac:dyDescent="0.25">
      <c r="B52" s="221"/>
      <c r="C52" s="20" t="s">
        <v>31</v>
      </c>
      <c r="D52" s="29">
        <f t="shared" ref="D52:I52" si="20">D8/D$6*100</f>
        <v>36.605620168291999</v>
      </c>
      <c r="E52" s="29">
        <f t="shared" si="20"/>
        <v>25.745666075718503</v>
      </c>
      <c r="F52" s="29">
        <f t="shared" si="20"/>
        <v>22.254345302857853</v>
      </c>
      <c r="G52" s="29">
        <f t="shared" si="20"/>
        <v>42.447750469438098</v>
      </c>
      <c r="H52" s="29">
        <f t="shared" si="20"/>
        <v>48.557669186952175</v>
      </c>
      <c r="I52" s="29">
        <f t="shared" si="20"/>
        <v>41.887569892780476</v>
      </c>
    </row>
    <row r="53" spans="2:9" x14ac:dyDescent="0.25">
      <c r="B53" s="221"/>
      <c r="C53" s="20" t="s">
        <v>7</v>
      </c>
      <c r="D53" s="29">
        <f t="shared" ref="D53:G53" si="21">D9/D$6*100</f>
        <v>27.396504876772589</v>
      </c>
      <c r="E53" s="29">
        <f t="shared" si="21"/>
        <v>42.005912670660535</v>
      </c>
      <c r="F53" s="29">
        <f t="shared" si="21"/>
        <v>22.566759849761411</v>
      </c>
      <c r="G53" s="29">
        <f t="shared" si="21"/>
        <v>24.95902772243624</v>
      </c>
      <c r="H53" s="29"/>
      <c r="I53" s="29"/>
    </row>
    <row r="54" spans="2:9" x14ac:dyDescent="0.25">
      <c r="B54" s="221"/>
      <c r="C54" s="20" t="s">
        <v>32</v>
      </c>
      <c r="D54" s="29">
        <f t="shared" ref="D54:G54" si="22">D10/D$6*100</f>
        <v>10.546435419417845</v>
      </c>
      <c r="E54" s="29">
        <f t="shared" si="22"/>
        <v>9.0084474709835707</v>
      </c>
      <c r="F54" s="29">
        <f t="shared" si="22"/>
        <v>20.407379386032183</v>
      </c>
      <c r="G54" s="29">
        <f t="shared" si="22"/>
        <v>8.7109457716219616</v>
      </c>
      <c r="H54" s="29"/>
      <c r="I54" s="29"/>
    </row>
    <row r="55" spans="2:9" x14ac:dyDescent="0.25">
      <c r="B55" s="223"/>
      <c r="C55" s="20" t="s">
        <v>33</v>
      </c>
      <c r="D55" s="29">
        <f t="shared" ref="D55:G55" si="23">D11/D$6*100</f>
        <v>13.024442790427027</v>
      </c>
      <c r="E55" s="29">
        <f t="shared" si="23"/>
        <v>13.044739459521734</v>
      </c>
      <c r="F55" s="29">
        <f t="shared" si="23"/>
        <v>24.588333339145336</v>
      </c>
      <c r="G55" s="29">
        <f t="shared" si="23"/>
        <v>10.543452212021291</v>
      </c>
      <c r="H55" s="29"/>
      <c r="I55" s="29"/>
    </row>
    <row r="56" spans="2:9" x14ac:dyDescent="0.25">
      <c r="B56" s="220" t="s">
        <v>1</v>
      </c>
      <c r="C56" s="20" t="s">
        <v>3</v>
      </c>
      <c r="D56" s="29">
        <f>D12/D$12*100</f>
        <v>100</v>
      </c>
      <c r="E56" s="29">
        <f t="shared" ref="E56:I56" si="24">E12/E$12*100</f>
        <v>100</v>
      </c>
      <c r="F56" s="29">
        <f t="shared" si="24"/>
        <v>100</v>
      </c>
      <c r="G56" s="29">
        <f t="shared" si="24"/>
        <v>100</v>
      </c>
      <c r="H56" s="29">
        <f t="shared" si="24"/>
        <v>100</v>
      </c>
      <c r="I56" s="29">
        <f t="shared" si="24"/>
        <v>100</v>
      </c>
    </row>
    <row r="57" spans="2:9" x14ac:dyDescent="0.25">
      <c r="B57" s="221"/>
      <c r="C57" s="19" t="s">
        <v>34</v>
      </c>
      <c r="D57" s="29">
        <f t="shared" ref="D57:G57" si="25">D13/D$12*100</f>
        <v>15.906675752185635</v>
      </c>
      <c r="E57" s="29"/>
      <c r="F57" s="29"/>
      <c r="G57" s="29">
        <f t="shared" si="25"/>
        <v>16.612960303069322</v>
      </c>
      <c r="H57" s="29"/>
      <c r="I57" s="29"/>
    </row>
    <row r="58" spans="2:9" x14ac:dyDescent="0.25">
      <c r="B58" s="221"/>
      <c r="C58" s="20" t="s">
        <v>31</v>
      </c>
      <c r="D58" s="29">
        <f t="shared" ref="D58:I58" si="26">D14/D$12*100</f>
        <v>35.777029559515881</v>
      </c>
      <c r="E58" s="29">
        <f t="shared" si="26"/>
        <v>28.587747968465276</v>
      </c>
      <c r="F58" s="29">
        <f t="shared" si="26"/>
        <v>27.767806653141115</v>
      </c>
      <c r="G58" s="29">
        <f t="shared" si="26"/>
        <v>38.960679686542974</v>
      </c>
      <c r="H58" s="29"/>
      <c r="I58" s="29">
        <f t="shared" si="26"/>
        <v>47.451209728141343</v>
      </c>
    </row>
    <row r="59" spans="2:9" x14ac:dyDescent="0.25">
      <c r="B59" s="221"/>
      <c r="C59" s="20" t="s">
        <v>7</v>
      </c>
      <c r="D59" s="29">
        <f t="shared" ref="D59:G59" si="27">D15/D$12*100</f>
        <v>22.799600058913622</v>
      </c>
      <c r="E59" s="29">
        <f t="shared" si="27"/>
        <v>30.785905263791136</v>
      </c>
      <c r="F59" s="29"/>
      <c r="G59" s="29">
        <f t="shared" si="27"/>
        <v>23.505778223027015</v>
      </c>
      <c r="H59" s="29"/>
      <c r="I59" s="29"/>
    </row>
    <row r="60" spans="2:9" x14ac:dyDescent="0.25">
      <c r="B60" s="221"/>
      <c r="C60" s="20" t="s">
        <v>32</v>
      </c>
      <c r="D60" s="29">
        <f t="shared" ref="D60:G60" si="28">D16/D$12*100</f>
        <v>11.431915766506776</v>
      </c>
      <c r="E60" s="29">
        <f t="shared" si="28"/>
        <v>9.8448823033155577</v>
      </c>
      <c r="F60" s="29">
        <f t="shared" si="28"/>
        <v>22.396065060571484</v>
      </c>
      <c r="G60" s="29">
        <f t="shared" si="28"/>
        <v>9.908971780586409</v>
      </c>
      <c r="H60" s="29"/>
      <c r="I60" s="29"/>
    </row>
    <row r="61" spans="2:9" x14ac:dyDescent="0.25">
      <c r="B61" s="223"/>
      <c r="C61" s="20" t="s">
        <v>33</v>
      </c>
      <c r="D61" s="29">
        <f t="shared" ref="D61:G61" si="29">D17/D$12*100</f>
        <v>14.08477886287808</v>
      </c>
      <c r="E61" s="29">
        <f t="shared" si="29"/>
        <v>13.711374397273557</v>
      </c>
      <c r="F61" s="29">
        <f t="shared" si="29"/>
        <v>30.026521831764963</v>
      </c>
      <c r="G61" s="29">
        <f t="shared" si="29"/>
        <v>11.011610006774275</v>
      </c>
      <c r="H61" s="29"/>
      <c r="I61" s="29"/>
    </row>
    <row r="62" spans="2:9" x14ac:dyDescent="0.25">
      <c r="B62" s="220" t="s">
        <v>2</v>
      </c>
      <c r="C62" s="20" t="s">
        <v>3</v>
      </c>
      <c r="D62" s="29">
        <f>D18/D$18*100</f>
        <v>100</v>
      </c>
      <c r="E62" s="29">
        <f t="shared" ref="E62:I62" si="30">E18/E$18*100</f>
        <v>100</v>
      </c>
      <c r="F62" s="29">
        <f t="shared" si="30"/>
        <v>100</v>
      </c>
      <c r="G62" s="29">
        <f t="shared" si="30"/>
        <v>100</v>
      </c>
      <c r="H62" s="29">
        <f t="shared" si="30"/>
        <v>100</v>
      </c>
      <c r="I62" s="29">
        <f t="shared" si="30"/>
        <v>100</v>
      </c>
    </row>
    <row r="63" spans="2:9" x14ac:dyDescent="0.25">
      <c r="B63" s="221"/>
      <c r="C63" s="19" t="s">
        <v>34</v>
      </c>
      <c r="D63" s="29">
        <f t="shared" ref="D63:G63" si="31">D19/D$18*100</f>
        <v>8.4858795148334796</v>
      </c>
      <c r="E63" s="29"/>
      <c r="F63" s="29"/>
      <c r="G63" s="29">
        <f t="shared" si="31"/>
        <v>9.8875349952951854</v>
      </c>
      <c r="H63" s="29"/>
      <c r="I63" s="29"/>
    </row>
    <row r="64" spans="2:9" x14ac:dyDescent="0.25">
      <c r="B64" s="221"/>
      <c r="C64" s="20" t="s">
        <v>31</v>
      </c>
      <c r="D64" s="29">
        <f t="shared" ref="D64:G64" si="32">D20/D$18*100</f>
        <v>37.544089699078469</v>
      </c>
      <c r="E64" s="29">
        <f t="shared" si="32"/>
        <v>21.530931695704439</v>
      </c>
      <c r="F64" s="29">
        <f t="shared" si="32"/>
        <v>17.136185157368608</v>
      </c>
      <c r="G64" s="29">
        <f t="shared" si="32"/>
        <v>46.123494751419038</v>
      </c>
      <c r="H64" s="29"/>
      <c r="I64" s="29"/>
    </row>
    <row r="65" spans="2:9" x14ac:dyDescent="0.25">
      <c r="B65" s="221"/>
      <c r="C65" s="20" t="s">
        <v>7</v>
      </c>
      <c r="D65" s="29">
        <f t="shared" ref="D65:G65" si="33">D21/D$18*100</f>
        <v>32.603002587215244</v>
      </c>
      <c r="E65" s="29">
        <f t="shared" si="33"/>
        <v>58.644895200485244</v>
      </c>
      <c r="F65" s="29">
        <f t="shared" si="33"/>
        <v>34.034407051102448</v>
      </c>
      <c r="G65" s="29">
        <f t="shared" si="33"/>
        <v>26.490907592482994</v>
      </c>
      <c r="H65" s="29"/>
      <c r="I65" s="29"/>
    </row>
    <row r="66" spans="2:9" x14ac:dyDescent="0.25">
      <c r="B66" s="221"/>
      <c r="C66" s="20" t="s">
        <v>32</v>
      </c>
      <c r="D66" s="29">
        <f t="shared" ref="D66:G66" si="34">D22/D$18*100</f>
        <v>9.5435320349819648</v>
      </c>
      <c r="E66" s="29">
        <f t="shared" si="34"/>
        <v>7.7680361184930238</v>
      </c>
      <c r="F66" s="29">
        <f t="shared" si="34"/>
        <v>18.561277433978152</v>
      </c>
      <c r="G66" s="29">
        <f t="shared" si="34"/>
        <v>7.4480986640391915</v>
      </c>
      <c r="H66" s="29"/>
      <c r="I66" s="29"/>
    </row>
    <row r="67" spans="2:9" x14ac:dyDescent="0.25">
      <c r="B67" s="223"/>
      <c r="C67" s="20" t="s">
        <v>33</v>
      </c>
      <c r="D67" s="29">
        <f t="shared" ref="D67:G67" si="35">D23/D$18*100</f>
        <v>11.823496163890839</v>
      </c>
      <c r="E67" s="29">
        <f t="shared" si="35"/>
        <v>12.056136985317298</v>
      </c>
      <c r="F67" s="29">
        <f t="shared" si="35"/>
        <v>19.540049178206406</v>
      </c>
      <c r="G67" s="29">
        <f t="shared" si="35"/>
        <v>10.049963996763594</v>
      </c>
      <c r="H67" s="29"/>
      <c r="I67" s="29"/>
    </row>
    <row r="68" spans="2:9" x14ac:dyDescent="0.25">
      <c r="B68" s="35"/>
      <c r="C68" s="35"/>
      <c r="D68" s="44"/>
      <c r="E68" s="44"/>
      <c r="F68" s="44"/>
      <c r="G68" s="44"/>
      <c r="H68" s="44"/>
      <c r="I68" s="44"/>
    </row>
    <row r="69" spans="2:9" x14ac:dyDescent="0.25">
      <c r="B69" s="35"/>
      <c r="C69" s="35"/>
      <c r="D69" s="35"/>
      <c r="E69" s="35"/>
      <c r="F69" s="35"/>
      <c r="G69" s="35"/>
      <c r="H69" s="35"/>
      <c r="I69" s="35"/>
    </row>
    <row r="70" spans="2:9" x14ac:dyDescent="0.25">
      <c r="B70" s="35"/>
      <c r="C70" s="35"/>
      <c r="D70" s="35"/>
      <c r="E70" s="35"/>
      <c r="F70" s="35"/>
      <c r="G70" s="35"/>
      <c r="H70" s="35"/>
      <c r="I70" s="35"/>
    </row>
    <row r="71" spans="2:9" s="4" customFormat="1" ht="48" x14ac:dyDescent="0.25">
      <c r="B71" s="257" t="s">
        <v>75</v>
      </c>
      <c r="C71" s="258"/>
      <c r="D71" s="27" t="s">
        <v>188</v>
      </c>
      <c r="E71" s="127" t="s">
        <v>158</v>
      </c>
      <c r="F71" s="127" t="s">
        <v>155</v>
      </c>
      <c r="G71" s="127" t="s">
        <v>156</v>
      </c>
      <c r="H71" s="127" t="s">
        <v>157</v>
      </c>
      <c r="I71" s="127" t="s">
        <v>86</v>
      </c>
    </row>
    <row r="72" spans="2:9" x14ac:dyDescent="0.25">
      <c r="B72" s="220" t="s">
        <v>0</v>
      </c>
      <c r="C72" s="20" t="s">
        <v>3</v>
      </c>
      <c r="D72" s="59">
        <f t="shared" ref="D72:D89" si="36">SUM(E72:I72)</f>
        <v>1027</v>
      </c>
      <c r="E72" s="59">
        <f>SUM(E73:E77)</f>
        <v>167</v>
      </c>
      <c r="F72" s="59">
        <f t="shared" ref="F72:H72" si="37">SUM(F73:F77)</f>
        <v>207</v>
      </c>
      <c r="G72" s="59">
        <f t="shared" si="37"/>
        <v>583</v>
      </c>
      <c r="H72" s="59">
        <f t="shared" si="37"/>
        <v>35</v>
      </c>
      <c r="I72" s="65">
        <v>35</v>
      </c>
    </row>
    <row r="73" spans="2:9" x14ac:dyDescent="0.25">
      <c r="B73" s="221"/>
      <c r="C73" s="19" t="s">
        <v>34</v>
      </c>
      <c r="D73" s="59">
        <f t="shared" si="36"/>
        <v>66</v>
      </c>
      <c r="E73" s="77">
        <v>9</v>
      </c>
      <c r="F73" s="77">
        <v>9</v>
      </c>
      <c r="G73" s="77">
        <v>42</v>
      </c>
      <c r="H73" s="77">
        <v>3</v>
      </c>
      <c r="I73" s="65">
        <v>3</v>
      </c>
    </row>
    <row r="74" spans="2:9" x14ac:dyDescent="0.25">
      <c r="B74" s="221"/>
      <c r="C74" s="20" t="s">
        <v>31</v>
      </c>
      <c r="D74" s="59">
        <f t="shared" si="36"/>
        <v>265</v>
      </c>
      <c r="E74" s="77">
        <v>31</v>
      </c>
      <c r="F74" s="77">
        <v>25</v>
      </c>
      <c r="G74" s="77">
        <v>184</v>
      </c>
      <c r="H74" s="77">
        <v>14</v>
      </c>
      <c r="I74" s="65">
        <v>11</v>
      </c>
    </row>
    <row r="75" spans="2:9" x14ac:dyDescent="0.25">
      <c r="B75" s="221"/>
      <c r="C75" s="20" t="s">
        <v>7</v>
      </c>
      <c r="D75" s="59">
        <f t="shared" si="36"/>
        <v>228</v>
      </c>
      <c r="E75" s="77">
        <v>50</v>
      </c>
      <c r="F75" s="77">
        <v>34</v>
      </c>
      <c r="G75" s="77">
        <v>127</v>
      </c>
      <c r="H75" s="77">
        <v>8</v>
      </c>
      <c r="I75" s="65">
        <v>9</v>
      </c>
    </row>
    <row r="76" spans="2:9" x14ac:dyDescent="0.25">
      <c r="B76" s="221"/>
      <c r="C76" s="20" t="s">
        <v>32</v>
      </c>
      <c r="D76" s="59">
        <f t="shared" si="36"/>
        <v>231</v>
      </c>
      <c r="E76" s="78">
        <v>38</v>
      </c>
      <c r="F76" s="78">
        <v>68</v>
      </c>
      <c r="G76" s="78">
        <v>116</v>
      </c>
      <c r="H76" s="78">
        <v>5</v>
      </c>
      <c r="I76" s="65">
        <v>4</v>
      </c>
    </row>
    <row r="77" spans="2:9" x14ac:dyDescent="0.25">
      <c r="B77" s="223"/>
      <c r="C77" s="20" t="s">
        <v>33</v>
      </c>
      <c r="D77" s="59">
        <f t="shared" si="36"/>
        <v>237</v>
      </c>
      <c r="E77" s="78">
        <v>39</v>
      </c>
      <c r="F77" s="78">
        <v>71</v>
      </c>
      <c r="G77" s="78">
        <v>114</v>
      </c>
      <c r="H77" s="78">
        <v>5</v>
      </c>
      <c r="I77" s="65">
        <v>8</v>
      </c>
    </row>
    <row r="78" spans="2:9" x14ac:dyDescent="0.25">
      <c r="B78" s="220" t="s">
        <v>1</v>
      </c>
      <c r="C78" s="20" t="s">
        <v>3</v>
      </c>
      <c r="D78" s="59">
        <f t="shared" si="36"/>
        <v>516</v>
      </c>
      <c r="E78" s="79">
        <f>SUM(E79:E83)</f>
        <v>95</v>
      </c>
      <c r="F78" s="79">
        <f t="shared" ref="F78:H78" si="38">SUM(F79:F83)</f>
        <v>95</v>
      </c>
      <c r="G78" s="79">
        <f t="shared" si="38"/>
        <v>286</v>
      </c>
      <c r="H78" s="79">
        <f t="shared" si="38"/>
        <v>16</v>
      </c>
      <c r="I78" s="65">
        <v>24</v>
      </c>
    </row>
    <row r="79" spans="2:9" x14ac:dyDescent="0.25">
      <c r="B79" s="221"/>
      <c r="C79" s="19" t="s">
        <v>34</v>
      </c>
      <c r="D79" s="59">
        <f t="shared" si="36"/>
        <v>45</v>
      </c>
      <c r="E79" s="77">
        <v>9</v>
      </c>
      <c r="F79" s="77">
        <v>4</v>
      </c>
      <c r="G79" s="77">
        <v>27</v>
      </c>
      <c r="H79" s="77">
        <v>3</v>
      </c>
      <c r="I79" s="65">
        <v>2</v>
      </c>
    </row>
    <row r="80" spans="2:9" x14ac:dyDescent="0.25">
      <c r="B80" s="221"/>
      <c r="C80" s="20" t="s">
        <v>31</v>
      </c>
      <c r="D80" s="59">
        <f t="shared" si="36"/>
        <v>135</v>
      </c>
      <c r="E80" s="77">
        <v>20</v>
      </c>
      <c r="F80" s="77">
        <v>15</v>
      </c>
      <c r="G80" s="77">
        <v>85</v>
      </c>
      <c r="H80" s="77">
        <v>5</v>
      </c>
      <c r="I80" s="65">
        <v>10</v>
      </c>
    </row>
    <row r="81" spans="2:9" x14ac:dyDescent="0.25">
      <c r="B81" s="221"/>
      <c r="C81" s="20" t="s">
        <v>7</v>
      </c>
      <c r="D81" s="59">
        <f t="shared" si="36"/>
        <v>91</v>
      </c>
      <c r="E81" s="77">
        <v>21</v>
      </c>
      <c r="F81" s="77">
        <v>7</v>
      </c>
      <c r="G81" s="77">
        <v>55</v>
      </c>
      <c r="H81" s="77">
        <v>2</v>
      </c>
      <c r="I81" s="65">
        <v>6</v>
      </c>
    </row>
    <row r="82" spans="2:9" x14ac:dyDescent="0.25">
      <c r="B82" s="221"/>
      <c r="C82" s="20" t="s">
        <v>32</v>
      </c>
      <c r="D82" s="59">
        <f t="shared" si="36"/>
        <v>125</v>
      </c>
      <c r="E82" s="78">
        <v>24</v>
      </c>
      <c r="F82" s="78">
        <v>33</v>
      </c>
      <c r="G82" s="78">
        <v>64</v>
      </c>
      <c r="H82" s="78">
        <v>2</v>
      </c>
      <c r="I82" s="65">
        <v>2</v>
      </c>
    </row>
    <row r="83" spans="2:9" x14ac:dyDescent="0.25">
      <c r="B83" s="223"/>
      <c r="C83" s="20" t="s">
        <v>33</v>
      </c>
      <c r="D83" s="59">
        <f t="shared" si="36"/>
        <v>120</v>
      </c>
      <c r="E83" s="78">
        <v>21</v>
      </c>
      <c r="F83" s="78">
        <v>36</v>
      </c>
      <c r="G83" s="78">
        <v>55</v>
      </c>
      <c r="H83" s="78">
        <v>4</v>
      </c>
      <c r="I83" s="65">
        <v>4</v>
      </c>
    </row>
    <row r="84" spans="2:9" x14ac:dyDescent="0.25">
      <c r="B84" s="220" t="s">
        <v>2</v>
      </c>
      <c r="C84" s="20" t="s">
        <v>3</v>
      </c>
      <c r="D84" s="59">
        <f t="shared" si="36"/>
        <v>511</v>
      </c>
      <c r="E84" s="79">
        <f>SUM(E85:E89)</f>
        <v>72</v>
      </c>
      <c r="F84" s="79">
        <f t="shared" ref="F84:H84" si="39">SUM(F85:F89)</f>
        <v>112</v>
      </c>
      <c r="G84" s="79">
        <f t="shared" si="39"/>
        <v>297</v>
      </c>
      <c r="H84" s="79">
        <f t="shared" si="39"/>
        <v>19</v>
      </c>
      <c r="I84" s="65">
        <v>11</v>
      </c>
    </row>
    <row r="85" spans="2:9" x14ac:dyDescent="0.25">
      <c r="B85" s="221"/>
      <c r="C85" s="19" t="s">
        <v>34</v>
      </c>
      <c r="D85" s="59">
        <f t="shared" si="36"/>
        <v>21</v>
      </c>
      <c r="E85" s="77">
        <v>0</v>
      </c>
      <c r="F85" s="77">
        <v>5</v>
      </c>
      <c r="G85" s="77">
        <v>15</v>
      </c>
      <c r="H85" s="77">
        <v>0</v>
      </c>
      <c r="I85" s="65">
        <v>1</v>
      </c>
    </row>
    <row r="86" spans="2:9" x14ac:dyDescent="0.25">
      <c r="B86" s="221"/>
      <c r="C86" s="20" t="s">
        <v>31</v>
      </c>
      <c r="D86" s="59">
        <f t="shared" si="36"/>
        <v>130</v>
      </c>
      <c r="E86" s="77">
        <v>11</v>
      </c>
      <c r="F86" s="77">
        <v>10</v>
      </c>
      <c r="G86" s="77">
        <v>99</v>
      </c>
      <c r="H86" s="77">
        <v>9</v>
      </c>
      <c r="I86" s="65">
        <v>1</v>
      </c>
    </row>
    <row r="87" spans="2:9" x14ac:dyDescent="0.25">
      <c r="B87" s="221"/>
      <c r="C87" s="20" t="s">
        <v>7</v>
      </c>
      <c r="D87" s="59">
        <f t="shared" si="36"/>
        <v>137</v>
      </c>
      <c r="E87" s="77">
        <v>29</v>
      </c>
      <c r="F87" s="77">
        <v>27</v>
      </c>
      <c r="G87" s="77">
        <v>72</v>
      </c>
      <c r="H87" s="77">
        <v>6</v>
      </c>
      <c r="I87" s="65">
        <v>3</v>
      </c>
    </row>
    <row r="88" spans="2:9" x14ac:dyDescent="0.25">
      <c r="B88" s="221"/>
      <c r="C88" s="20" t="s">
        <v>32</v>
      </c>
      <c r="D88" s="59">
        <f t="shared" si="36"/>
        <v>106</v>
      </c>
      <c r="E88" s="78">
        <v>14</v>
      </c>
      <c r="F88" s="78">
        <v>35</v>
      </c>
      <c r="G88" s="78">
        <v>52</v>
      </c>
      <c r="H88" s="78">
        <v>3</v>
      </c>
      <c r="I88" s="65">
        <v>2</v>
      </c>
    </row>
    <row r="89" spans="2:9" x14ac:dyDescent="0.25">
      <c r="B89" s="223"/>
      <c r="C89" s="20" t="s">
        <v>33</v>
      </c>
      <c r="D89" s="59">
        <f t="shared" si="36"/>
        <v>117</v>
      </c>
      <c r="E89" s="78">
        <v>18</v>
      </c>
      <c r="F89" s="78">
        <v>35</v>
      </c>
      <c r="G89" s="78">
        <v>59</v>
      </c>
      <c r="H89" s="78">
        <v>1</v>
      </c>
      <c r="I89" s="65">
        <v>4</v>
      </c>
    </row>
  </sheetData>
  <mergeCells count="16">
    <mergeCell ref="B84:B89"/>
    <mergeCell ref="B5:C5"/>
    <mergeCell ref="B50:B55"/>
    <mergeCell ref="B56:B61"/>
    <mergeCell ref="B62:B67"/>
    <mergeCell ref="B6:B11"/>
    <mergeCell ref="B12:B17"/>
    <mergeCell ref="B18:B23"/>
    <mergeCell ref="B49:C49"/>
    <mergeCell ref="B27:C27"/>
    <mergeCell ref="B28:B33"/>
    <mergeCell ref="B34:B39"/>
    <mergeCell ref="B40:B45"/>
    <mergeCell ref="B71:C71"/>
    <mergeCell ref="B72:B77"/>
    <mergeCell ref="B78:B83"/>
  </mergeCells>
  <conditionalFormatting sqref="D72:I89">
    <cfRule type="cellIs" dxfId="9" priority="4" operator="lessThan">
      <formula>10</formula>
    </cfRule>
  </conditionalFormatting>
  <pageMargins left="0.75" right="0.75" top="1" bottom="1" header="0.5" footer="0.5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3"/>
  <sheetViews>
    <sheetView showGridLines="0" workbookViewId="0">
      <pane ySplit="6" topLeftCell="A7" activePane="bottomLeft" state="frozen"/>
      <selection activeCell="G119" sqref="G119"/>
      <selection pane="bottomLeft"/>
    </sheetView>
  </sheetViews>
  <sheetFormatPr baseColWidth="10" defaultRowHeight="15" x14ac:dyDescent="0.25"/>
  <cols>
    <col min="1" max="1" width="4.42578125" customWidth="1"/>
    <col min="2" max="2" width="13.42578125" customWidth="1"/>
    <col min="3" max="3" width="15" customWidth="1"/>
    <col min="7" max="7" width="3.85546875" style="3" customWidth="1"/>
    <col min="9" max="9" width="15.140625" customWidth="1"/>
  </cols>
  <sheetData>
    <row r="1" spans="2:19" s="3" customFormat="1" ht="69.95" customHeight="1" x14ac:dyDescent="0.25"/>
    <row r="2" spans="2:19" s="3" customFormat="1" ht="18" customHeight="1" x14ac:dyDescent="0.25"/>
    <row r="3" spans="2:19" s="3" customFormat="1" ht="15" customHeight="1" x14ac:dyDescent="0.25">
      <c r="B3" s="216" t="s">
        <v>178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</row>
    <row r="4" spans="2:19" ht="15" customHeight="1" x14ac:dyDescent="0.25"/>
    <row r="5" spans="2:19" ht="38.1" customHeight="1" x14ac:dyDescent="0.25">
      <c r="B5" s="215" t="s">
        <v>51</v>
      </c>
      <c r="C5" s="215"/>
      <c r="D5" s="214" t="s">
        <v>76</v>
      </c>
      <c r="E5" s="214"/>
      <c r="F5" s="214"/>
      <c r="G5" s="207"/>
      <c r="H5" s="214" t="s">
        <v>79</v>
      </c>
      <c r="I5" s="214"/>
    </row>
    <row r="6" spans="2:19" x14ac:dyDescent="0.25">
      <c r="B6" s="215"/>
      <c r="C6" s="215"/>
      <c r="D6" s="27" t="s">
        <v>62</v>
      </c>
      <c r="E6" s="27" t="s">
        <v>77</v>
      </c>
      <c r="F6" s="27" t="s">
        <v>126</v>
      </c>
      <c r="G6" s="26"/>
      <c r="H6" s="27" t="s">
        <v>78</v>
      </c>
      <c r="I6" s="27" t="s">
        <v>11</v>
      </c>
    </row>
    <row r="7" spans="2:19" ht="15" customHeight="1" x14ac:dyDescent="0.25">
      <c r="B7" s="217" t="s">
        <v>0</v>
      </c>
      <c r="C7" s="28" t="s">
        <v>3</v>
      </c>
      <c r="D7" s="14">
        <v>12553.113895000015</v>
      </c>
      <c r="E7" s="14">
        <v>12172.714048000014</v>
      </c>
      <c r="F7" s="14">
        <v>380.39984699999991</v>
      </c>
      <c r="G7" s="26"/>
      <c r="H7" s="23">
        <v>11122.022606000011</v>
      </c>
      <c r="I7" s="14">
        <v>1431.0912890000002</v>
      </c>
    </row>
    <row r="8" spans="2:19" ht="15" customHeight="1" x14ac:dyDescent="0.25">
      <c r="B8" s="218"/>
      <c r="C8" s="19" t="s">
        <v>34</v>
      </c>
      <c r="D8" s="14">
        <v>1487.1138629999996</v>
      </c>
      <c r="E8" s="14">
        <v>1386.2685779999995</v>
      </c>
      <c r="F8" s="14"/>
      <c r="G8" s="26"/>
      <c r="H8" s="8">
        <v>1054.3785299999997</v>
      </c>
      <c r="I8" s="14">
        <v>432.73533300000003</v>
      </c>
    </row>
    <row r="9" spans="2:19" ht="15" customHeight="1" x14ac:dyDescent="0.25">
      <c r="B9" s="218"/>
      <c r="C9" s="20" t="s">
        <v>31</v>
      </c>
      <c r="D9" s="14">
        <v>4982.0000250000103</v>
      </c>
      <c r="E9" s="14">
        <v>4818.3984560000099</v>
      </c>
      <c r="F9" s="14">
        <v>163.60156899999998</v>
      </c>
      <c r="G9" s="26"/>
      <c r="H9" s="8">
        <v>4480.8910390000065</v>
      </c>
      <c r="I9" s="14">
        <v>501.10898600000007</v>
      </c>
    </row>
    <row r="10" spans="2:19" ht="15" customHeight="1" x14ac:dyDescent="0.25">
      <c r="B10" s="218"/>
      <c r="C10" s="20" t="s">
        <v>7</v>
      </c>
      <c r="D10" s="14">
        <v>3439.0000130000053</v>
      </c>
      <c r="E10" s="14">
        <v>3422.2784830000055</v>
      </c>
      <c r="F10" s="14"/>
      <c r="G10" s="26"/>
      <c r="H10" s="24">
        <v>3265.3400970000052</v>
      </c>
      <c r="I10" s="14">
        <v>173.65991600000001</v>
      </c>
    </row>
    <row r="11" spans="2:19" ht="15" customHeight="1" x14ac:dyDescent="0.25">
      <c r="B11" s="218"/>
      <c r="C11" s="20" t="s">
        <v>32</v>
      </c>
      <c r="D11" s="14">
        <v>1179.0000020000009</v>
      </c>
      <c r="E11" s="14">
        <v>1124.4569520000009</v>
      </c>
      <c r="F11" s="14">
        <v>54.543050000000008</v>
      </c>
      <c r="G11" s="26"/>
      <c r="H11" s="25">
        <v>994.12316100000055</v>
      </c>
      <c r="I11" s="14">
        <v>184.87684099999998</v>
      </c>
    </row>
    <row r="12" spans="2:19" ht="15" customHeight="1" x14ac:dyDescent="0.25">
      <c r="B12" s="219"/>
      <c r="C12" s="20" t="s">
        <v>33</v>
      </c>
      <c r="D12" s="14">
        <v>1465.9999919999987</v>
      </c>
      <c r="E12" s="14">
        <v>1421.3115789999986</v>
      </c>
      <c r="F12" s="14"/>
      <c r="G12" s="26"/>
      <c r="H12" s="25">
        <v>1327.2897789999986</v>
      </c>
      <c r="I12" s="14">
        <v>138.71021300000001</v>
      </c>
    </row>
    <row r="13" spans="2:19" ht="15" customHeight="1" x14ac:dyDescent="0.25">
      <c r="B13" s="220" t="s">
        <v>1</v>
      </c>
      <c r="C13" s="20" t="s">
        <v>3</v>
      </c>
      <c r="D13" s="14">
        <v>6444.6245409999983</v>
      </c>
      <c r="E13" s="14">
        <v>6274.2016019999983</v>
      </c>
      <c r="F13" s="14">
        <v>170.42293899999999</v>
      </c>
      <c r="G13" s="26"/>
      <c r="H13" s="24">
        <v>5725.6077889999997</v>
      </c>
      <c r="I13" s="14">
        <v>719.01675199999988</v>
      </c>
    </row>
    <row r="14" spans="2:19" ht="15" customHeight="1" x14ac:dyDescent="0.25">
      <c r="B14" s="221"/>
      <c r="C14" s="19" t="s">
        <v>34</v>
      </c>
      <c r="D14" s="14">
        <v>981.62451099999998</v>
      </c>
      <c r="E14" s="14">
        <v>921.11734000000001</v>
      </c>
      <c r="F14" s="14"/>
      <c r="G14" s="26"/>
      <c r="H14" s="8">
        <v>713.30334600000015</v>
      </c>
      <c r="I14" s="14">
        <v>268.32116500000001</v>
      </c>
    </row>
    <row r="15" spans="2:19" ht="15" customHeight="1" x14ac:dyDescent="0.25">
      <c r="B15" s="221"/>
      <c r="C15" s="20" t="s">
        <v>31</v>
      </c>
      <c r="D15" s="14">
        <v>2441.0000090000003</v>
      </c>
      <c r="E15" s="14">
        <v>2374.9736570000005</v>
      </c>
      <c r="F15" s="14"/>
      <c r="G15" s="26"/>
      <c r="H15" s="8">
        <v>2218.7286870000012</v>
      </c>
      <c r="I15" s="14">
        <v>222.27132199999994</v>
      </c>
    </row>
    <row r="16" spans="2:19" ht="15" customHeight="1" x14ac:dyDescent="0.25">
      <c r="B16" s="221"/>
      <c r="C16" s="20" t="s">
        <v>7</v>
      </c>
      <c r="D16" s="14">
        <v>1502.0000279999977</v>
      </c>
      <c r="E16" s="14">
        <v>1502.0000279999977</v>
      </c>
      <c r="F16" s="14"/>
      <c r="G16" s="26"/>
      <c r="H16" s="24">
        <v>1429.0796279999977</v>
      </c>
      <c r="I16" s="14"/>
    </row>
    <row r="17" spans="2:9" ht="15" customHeight="1" x14ac:dyDescent="0.25">
      <c r="B17" s="221"/>
      <c r="C17" s="20" t="s">
        <v>32</v>
      </c>
      <c r="D17" s="14">
        <v>681.99999800000023</v>
      </c>
      <c r="E17" s="14">
        <v>652.40186400000027</v>
      </c>
      <c r="F17" s="14"/>
      <c r="G17" s="26"/>
      <c r="H17" s="25">
        <v>587.02231100000029</v>
      </c>
      <c r="I17" s="14">
        <v>94.977687000000003</v>
      </c>
    </row>
    <row r="18" spans="2:9" ht="15" customHeight="1" x14ac:dyDescent="0.25">
      <c r="B18" s="222"/>
      <c r="C18" s="20" t="s">
        <v>33</v>
      </c>
      <c r="D18" s="14">
        <v>837.99999500000001</v>
      </c>
      <c r="E18" s="14">
        <v>823.70871299999999</v>
      </c>
      <c r="F18" s="14"/>
      <c r="G18" s="26"/>
      <c r="H18" s="25">
        <v>777.47381699999994</v>
      </c>
      <c r="I18" s="14">
        <v>60.526178000000002</v>
      </c>
    </row>
    <row r="19" spans="2:9" ht="15" customHeight="1" x14ac:dyDescent="0.25">
      <c r="B19" s="220" t="s">
        <v>2</v>
      </c>
      <c r="C19" s="20" t="s">
        <v>3</v>
      </c>
      <c r="D19" s="14">
        <v>6108.4893539999975</v>
      </c>
      <c r="E19" s="14">
        <v>5898.5124459999979</v>
      </c>
      <c r="F19" s="14">
        <v>209.97690800000001</v>
      </c>
      <c r="G19" s="26"/>
      <c r="H19" s="24">
        <v>5396.4148169999971</v>
      </c>
      <c r="I19" s="14">
        <v>712.07453699999996</v>
      </c>
    </row>
    <row r="20" spans="2:9" ht="15" customHeight="1" x14ac:dyDescent="0.25">
      <c r="B20" s="221"/>
      <c r="C20" s="19" t="s">
        <v>34</v>
      </c>
      <c r="D20" s="14">
        <v>505.48935200000005</v>
      </c>
      <c r="E20" s="14">
        <v>465.15123800000003</v>
      </c>
      <c r="F20" s="14"/>
      <c r="G20" s="26"/>
      <c r="H20" s="22">
        <v>341.07518400000004</v>
      </c>
      <c r="I20" s="14"/>
    </row>
    <row r="21" spans="2:9" ht="15" customHeight="1" x14ac:dyDescent="0.25">
      <c r="B21" s="221"/>
      <c r="C21" s="20" t="s">
        <v>31</v>
      </c>
      <c r="D21" s="14">
        <v>2541.0000159999963</v>
      </c>
      <c r="E21" s="14">
        <v>2443.4247989999963</v>
      </c>
      <c r="F21" s="14"/>
      <c r="G21" s="26"/>
      <c r="H21" s="22">
        <v>2262.1623519999948</v>
      </c>
      <c r="I21" s="14">
        <v>278.83766400000002</v>
      </c>
    </row>
    <row r="22" spans="2:9" ht="15" customHeight="1" x14ac:dyDescent="0.25">
      <c r="B22" s="221"/>
      <c r="C22" s="20" t="s">
        <v>7</v>
      </c>
      <c r="D22" s="14">
        <v>1936.9999850000017</v>
      </c>
      <c r="E22" s="14">
        <v>1920.2784550000017</v>
      </c>
      <c r="F22" s="14"/>
      <c r="G22" s="26"/>
      <c r="H22" s="22">
        <v>1836.2604690000016</v>
      </c>
      <c r="I22" s="14"/>
    </row>
    <row r="23" spans="2:9" ht="15" customHeight="1" x14ac:dyDescent="0.25">
      <c r="B23" s="221"/>
      <c r="C23" s="20" t="s">
        <v>32</v>
      </c>
      <c r="D23" s="14">
        <v>497.00000399999982</v>
      </c>
      <c r="E23" s="14">
        <v>472.05508799999984</v>
      </c>
      <c r="F23" s="14"/>
      <c r="G23" s="26"/>
      <c r="H23" s="25">
        <v>407.10084999999987</v>
      </c>
      <c r="I23" s="14">
        <v>89.899153999999996</v>
      </c>
    </row>
    <row r="24" spans="2:9" ht="15" customHeight="1" x14ac:dyDescent="0.25">
      <c r="B24" s="222"/>
      <c r="C24" s="20" t="s">
        <v>33</v>
      </c>
      <c r="D24" s="14">
        <v>627.99999700000035</v>
      </c>
      <c r="E24" s="14">
        <v>597.6028660000004</v>
      </c>
      <c r="F24" s="14"/>
      <c r="G24" s="26"/>
      <c r="H24" s="25">
        <v>549.81596200000013</v>
      </c>
      <c r="I24" s="14">
        <v>78.184034999999994</v>
      </c>
    </row>
    <row r="25" spans="2:9" s="3" customFormat="1" x14ac:dyDescent="0.25">
      <c r="B25" s="10"/>
      <c r="C25" s="4"/>
      <c r="D25" s="11"/>
      <c r="E25" s="9"/>
      <c r="F25" s="9"/>
      <c r="H25" s="9"/>
      <c r="I25" s="9"/>
    </row>
    <row r="26" spans="2:9" s="3" customFormat="1" x14ac:dyDescent="0.25">
      <c r="B26" s="10"/>
      <c r="C26" s="4"/>
      <c r="D26" s="11"/>
      <c r="E26" s="9"/>
      <c r="F26" s="9"/>
      <c r="H26" s="9"/>
      <c r="I26" s="9"/>
    </row>
    <row r="27" spans="2:9" s="3" customFormat="1" x14ac:dyDescent="0.25">
      <c r="B27" s="10"/>
      <c r="C27" s="4"/>
      <c r="D27" s="11"/>
      <c r="E27" s="9"/>
      <c r="F27" s="9"/>
      <c r="H27" s="9"/>
      <c r="I27" s="9"/>
    </row>
    <row r="28" spans="2:9" s="3" customFormat="1" ht="38.1" customHeight="1" x14ac:dyDescent="0.25">
      <c r="B28" s="215" t="s">
        <v>52</v>
      </c>
      <c r="C28" s="215"/>
      <c r="D28" s="214" t="s">
        <v>76</v>
      </c>
      <c r="E28" s="214"/>
      <c r="F28" s="214"/>
      <c r="G28" s="207"/>
      <c r="H28" s="214" t="s">
        <v>79</v>
      </c>
      <c r="I28" s="214"/>
    </row>
    <row r="29" spans="2:9" s="3" customFormat="1" x14ac:dyDescent="0.25">
      <c r="B29" s="215"/>
      <c r="C29" s="215"/>
      <c r="D29" s="27" t="s">
        <v>62</v>
      </c>
      <c r="E29" s="27" t="s">
        <v>77</v>
      </c>
      <c r="F29" s="27" t="s">
        <v>126</v>
      </c>
      <c r="G29" s="26"/>
      <c r="H29" s="27" t="s">
        <v>78</v>
      </c>
      <c r="I29" s="27" t="s">
        <v>11</v>
      </c>
    </row>
    <row r="30" spans="2:9" s="3" customFormat="1" ht="15" customHeight="1" x14ac:dyDescent="0.25">
      <c r="B30" s="217" t="s">
        <v>0</v>
      </c>
      <c r="C30" s="28" t="s">
        <v>3</v>
      </c>
      <c r="D30" s="29">
        <f>D7/$D7*100</f>
        <v>100</v>
      </c>
      <c r="E30" s="29">
        <f t="shared" ref="E30:I30" si="0">E7/$D7*100</f>
        <v>96.96967740289908</v>
      </c>
      <c r="F30" s="29">
        <f t="shared" si="0"/>
        <v>3.0303225971009118</v>
      </c>
      <c r="G30" s="26"/>
      <c r="H30" s="23">
        <f t="shared" si="0"/>
        <v>88.599710789129247</v>
      </c>
      <c r="I30" s="29">
        <f t="shared" si="0"/>
        <v>11.400289210870723</v>
      </c>
    </row>
    <row r="31" spans="2:9" s="3" customFormat="1" ht="15" customHeight="1" x14ac:dyDescent="0.25">
      <c r="B31" s="218"/>
      <c r="C31" s="19" t="s">
        <v>34</v>
      </c>
      <c r="D31" s="29">
        <f t="shared" ref="D31:I31" si="1">D8/$D8*100</f>
        <v>100</v>
      </c>
      <c r="E31" s="29">
        <f t="shared" si="1"/>
        <v>93.21872470500935</v>
      </c>
      <c r="F31" s="29"/>
      <c r="G31" s="26"/>
      <c r="H31" s="8">
        <f t="shared" si="1"/>
        <v>70.900995292517152</v>
      </c>
      <c r="I31" s="29">
        <f t="shared" si="1"/>
        <v>29.099004707482855</v>
      </c>
    </row>
    <row r="32" spans="2:9" s="3" customFormat="1" ht="15" customHeight="1" x14ac:dyDescent="0.25">
      <c r="B32" s="218"/>
      <c r="C32" s="20" t="s">
        <v>31</v>
      </c>
      <c r="D32" s="29">
        <f t="shared" ref="D32:I32" si="2">D9/$D9*100</f>
        <v>100</v>
      </c>
      <c r="E32" s="29">
        <f t="shared" si="2"/>
        <v>96.716146764772446</v>
      </c>
      <c r="F32" s="29">
        <f t="shared" si="2"/>
        <v>3.2838532352275465</v>
      </c>
      <c r="G32" s="26"/>
      <c r="H32" s="8">
        <f t="shared" si="2"/>
        <v>89.941610126748188</v>
      </c>
      <c r="I32" s="29">
        <f t="shared" si="2"/>
        <v>10.058389873251738</v>
      </c>
    </row>
    <row r="33" spans="2:9" s="3" customFormat="1" ht="15" customHeight="1" x14ac:dyDescent="0.25">
      <c r="B33" s="218"/>
      <c r="C33" s="20" t="s">
        <v>7</v>
      </c>
      <c r="D33" s="29">
        <f t="shared" ref="D33:I33" si="3">D10/$D10*100</f>
        <v>100</v>
      </c>
      <c r="E33" s="29">
        <f t="shared" si="3"/>
        <v>99.51376766685695</v>
      </c>
      <c r="F33" s="29"/>
      <c r="G33" s="26"/>
      <c r="H33" s="24">
        <f t="shared" si="3"/>
        <v>94.950278704753245</v>
      </c>
      <c r="I33" s="29">
        <f t="shared" si="3"/>
        <v>5.0497212952467567</v>
      </c>
    </row>
    <row r="34" spans="2:9" s="3" customFormat="1" ht="15" customHeight="1" x14ac:dyDescent="0.25">
      <c r="B34" s="218"/>
      <c r="C34" s="20" t="s">
        <v>32</v>
      </c>
      <c r="D34" s="29">
        <f t="shared" ref="D34:I34" si="4">D11/$D11*100</f>
        <v>100</v>
      </c>
      <c r="E34" s="29">
        <f t="shared" si="4"/>
        <v>95.373787115566103</v>
      </c>
      <c r="F34" s="29">
        <f t="shared" si="4"/>
        <v>4.6262128844339019</v>
      </c>
      <c r="G34" s="26"/>
      <c r="H34" s="25">
        <f t="shared" si="4"/>
        <v>84.319182299712992</v>
      </c>
      <c r="I34" s="29">
        <f t="shared" si="4"/>
        <v>15.680817700286982</v>
      </c>
    </row>
    <row r="35" spans="2:9" s="3" customFormat="1" ht="15" customHeight="1" x14ac:dyDescent="0.25">
      <c r="B35" s="219"/>
      <c r="C35" s="20" t="s">
        <v>33</v>
      </c>
      <c r="D35" s="29">
        <f t="shared" ref="D35:I35" si="5">D12/$D12*100</f>
        <v>100</v>
      </c>
      <c r="E35" s="29">
        <f t="shared" si="5"/>
        <v>96.951677132069165</v>
      </c>
      <c r="F35" s="29"/>
      <c r="G35" s="26"/>
      <c r="H35" s="25">
        <f t="shared" si="5"/>
        <v>90.538184600481202</v>
      </c>
      <c r="I35" s="29">
        <f t="shared" si="5"/>
        <v>9.4618153995187839</v>
      </c>
    </row>
    <row r="36" spans="2:9" s="3" customFormat="1" ht="15" customHeight="1" x14ac:dyDescent="0.25">
      <c r="B36" s="220" t="s">
        <v>1</v>
      </c>
      <c r="C36" s="20" t="s">
        <v>3</v>
      </c>
      <c r="D36" s="29">
        <f t="shared" ref="D36:I36" si="6">D13/$D13*100</f>
        <v>100</v>
      </c>
      <c r="E36" s="29">
        <f t="shared" si="6"/>
        <v>97.355580019971868</v>
      </c>
      <c r="F36" s="29">
        <f t="shared" si="6"/>
        <v>2.6444199800281281</v>
      </c>
      <c r="G36" s="26"/>
      <c r="H36" s="24">
        <f t="shared" si="6"/>
        <v>88.843155292822843</v>
      </c>
      <c r="I36" s="29">
        <f t="shared" si="6"/>
        <v>11.156844707177179</v>
      </c>
    </row>
    <row r="37" spans="2:9" s="3" customFormat="1" ht="15" customHeight="1" x14ac:dyDescent="0.25">
      <c r="B37" s="221"/>
      <c r="C37" s="19" t="s">
        <v>34</v>
      </c>
      <c r="D37" s="29">
        <f t="shared" ref="D37:I37" si="7">D14/$D14*100</f>
        <v>100</v>
      </c>
      <c r="E37" s="29">
        <f t="shared" si="7"/>
        <v>93.836016692537541</v>
      </c>
      <c r="F37" s="29"/>
      <c r="G37" s="26"/>
      <c r="H37" s="8">
        <f t="shared" si="7"/>
        <v>72.665600543464848</v>
      </c>
      <c r="I37" s="29">
        <f t="shared" si="7"/>
        <v>27.33439945653517</v>
      </c>
    </row>
    <row r="38" spans="2:9" s="3" customFormat="1" ht="15" customHeight="1" x14ac:dyDescent="0.25">
      <c r="B38" s="221"/>
      <c r="C38" s="20" t="s">
        <v>31</v>
      </c>
      <c r="D38" s="29">
        <f t="shared" ref="D38:I38" si="8">D15/$D15*100</f>
        <v>100</v>
      </c>
      <c r="E38" s="29">
        <f t="shared" si="8"/>
        <v>97.295110538444902</v>
      </c>
      <c r="F38" s="29"/>
      <c r="G38" s="26"/>
      <c r="H38" s="8">
        <f t="shared" si="8"/>
        <v>90.894251487895048</v>
      </c>
      <c r="I38" s="29">
        <f t="shared" si="8"/>
        <v>9.105748512104979</v>
      </c>
    </row>
    <row r="39" spans="2:9" s="3" customFormat="1" ht="15" customHeight="1" x14ac:dyDescent="0.25">
      <c r="B39" s="221"/>
      <c r="C39" s="20" t="s">
        <v>7</v>
      </c>
      <c r="D39" s="29">
        <f t="shared" ref="D39:H39" si="9">D16/$D16*100</f>
        <v>100</v>
      </c>
      <c r="E39" s="29">
        <f t="shared" si="9"/>
        <v>100</v>
      </c>
      <c r="F39" s="29"/>
      <c r="G39" s="26"/>
      <c r="H39" s="24">
        <f t="shared" si="9"/>
        <v>95.145113272927304</v>
      </c>
      <c r="I39" s="29"/>
    </row>
    <row r="40" spans="2:9" s="3" customFormat="1" ht="15" customHeight="1" x14ac:dyDescent="0.25">
      <c r="B40" s="221"/>
      <c r="C40" s="20" t="s">
        <v>32</v>
      </c>
      <c r="D40" s="29">
        <f t="shared" ref="D40:I40" si="10">D17/$D17*100</f>
        <v>100</v>
      </c>
      <c r="E40" s="29">
        <f t="shared" si="10"/>
        <v>95.660097641231971</v>
      </c>
      <c r="F40" s="29"/>
      <c r="G40" s="26"/>
      <c r="H40" s="25">
        <f t="shared" si="10"/>
        <v>86.073652891711603</v>
      </c>
      <c r="I40" s="29">
        <f t="shared" si="10"/>
        <v>13.926347108288404</v>
      </c>
    </row>
    <row r="41" spans="2:9" s="3" customFormat="1" ht="15" customHeight="1" x14ac:dyDescent="0.25">
      <c r="B41" s="222"/>
      <c r="C41" s="20" t="s">
        <v>33</v>
      </c>
      <c r="D41" s="29">
        <f t="shared" ref="D41:I41" si="11">D18/$D18*100</f>
        <v>100</v>
      </c>
      <c r="E41" s="29">
        <f t="shared" si="11"/>
        <v>98.294596409872298</v>
      </c>
      <c r="F41" s="29"/>
      <c r="G41" s="26"/>
      <c r="H41" s="25">
        <f t="shared" si="11"/>
        <v>92.777305684828775</v>
      </c>
      <c r="I41" s="29">
        <f t="shared" si="11"/>
        <v>7.2226943151712071</v>
      </c>
    </row>
    <row r="42" spans="2:9" s="3" customFormat="1" ht="15" customHeight="1" x14ac:dyDescent="0.25">
      <c r="B42" s="220" t="s">
        <v>2</v>
      </c>
      <c r="C42" s="20" t="s">
        <v>3</v>
      </c>
      <c r="D42" s="29">
        <f t="shared" ref="D42:I42" si="12">D19/$D19*100</f>
        <v>100</v>
      </c>
      <c r="E42" s="29">
        <f t="shared" si="12"/>
        <v>96.562539511303214</v>
      </c>
      <c r="F42" s="29">
        <f t="shared" si="12"/>
        <v>3.4374604886967948</v>
      </c>
      <c r="G42" s="26"/>
      <c r="H42" s="24">
        <f t="shared" si="12"/>
        <v>88.342870131488155</v>
      </c>
      <c r="I42" s="29">
        <f t="shared" si="12"/>
        <v>11.657129868511845</v>
      </c>
    </row>
    <row r="43" spans="2:9" s="3" customFormat="1" ht="15" customHeight="1" x14ac:dyDescent="0.25">
      <c r="B43" s="221"/>
      <c r="C43" s="19" t="s">
        <v>34</v>
      </c>
      <c r="D43" s="29">
        <f t="shared" ref="D43:H43" si="13">D20/$D20*100</f>
        <v>100</v>
      </c>
      <c r="E43" s="29">
        <f t="shared" si="13"/>
        <v>92.019987396292365</v>
      </c>
      <c r="F43" s="29"/>
      <c r="G43" s="26"/>
      <c r="H43" s="22">
        <f t="shared" si="13"/>
        <v>67.474256905811146</v>
      </c>
      <c r="I43" s="29"/>
    </row>
    <row r="44" spans="2:9" s="3" customFormat="1" ht="15" customHeight="1" x14ac:dyDescent="0.25">
      <c r="B44" s="221"/>
      <c r="C44" s="20" t="s">
        <v>31</v>
      </c>
      <c r="D44" s="29">
        <f t="shared" ref="D44:I44" si="14">D21/$D21*100</f>
        <v>100</v>
      </c>
      <c r="E44" s="29">
        <f t="shared" si="14"/>
        <v>96.159967871483872</v>
      </c>
      <c r="F44" s="29"/>
      <c r="G44" s="26"/>
      <c r="H44" s="22">
        <f t="shared" si="14"/>
        <v>89.026459573229616</v>
      </c>
      <c r="I44" s="29">
        <f t="shared" si="14"/>
        <v>10.973540426770324</v>
      </c>
    </row>
    <row r="45" spans="2:9" s="3" customFormat="1" ht="15" customHeight="1" x14ac:dyDescent="0.25">
      <c r="B45" s="221"/>
      <c r="C45" s="20" t="s">
        <v>7</v>
      </c>
      <c r="D45" s="29">
        <f t="shared" ref="D45:H45" si="15">D22/$D22*100</f>
        <v>100</v>
      </c>
      <c r="E45" s="29">
        <f t="shared" si="15"/>
        <v>99.136730504414544</v>
      </c>
      <c r="F45" s="29"/>
      <c r="G45" s="26"/>
      <c r="H45" s="22">
        <f t="shared" si="15"/>
        <v>94.79919892720082</v>
      </c>
      <c r="I45" s="29"/>
    </row>
    <row r="46" spans="2:9" s="3" customFormat="1" ht="15" customHeight="1" x14ac:dyDescent="0.25">
      <c r="B46" s="221"/>
      <c r="C46" s="20" t="s">
        <v>32</v>
      </c>
      <c r="D46" s="29">
        <f t="shared" ref="D46:I46" si="16">D23/$D23*100</f>
        <v>100</v>
      </c>
      <c r="E46" s="29">
        <f t="shared" si="16"/>
        <v>94.980902253674842</v>
      </c>
      <c r="F46" s="29"/>
      <c r="G46" s="26"/>
      <c r="H46" s="25">
        <f t="shared" si="16"/>
        <v>81.911639179785595</v>
      </c>
      <c r="I46" s="29">
        <f t="shared" si="16"/>
        <v>18.088360820214405</v>
      </c>
    </row>
    <row r="47" spans="2:9" s="3" customFormat="1" ht="15" customHeight="1" x14ac:dyDescent="0.25">
      <c r="B47" s="222"/>
      <c r="C47" s="20" t="s">
        <v>33</v>
      </c>
      <c r="D47" s="29">
        <f t="shared" ref="D47:I47" si="17">D24/$D24*100</f>
        <v>100</v>
      </c>
      <c r="E47" s="29">
        <f t="shared" si="17"/>
        <v>95.159692492801099</v>
      </c>
      <c r="F47" s="29"/>
      <c r="G47" s="26"/>
      <c r="H47" s="25">
        <f t="shared" si="17"/>
        <v>87.550312838616122</v>
      </c>
      <c r="I47" s="29">
        <f t="shared" si="17"/>
        <v>12.449687161383848</v>
      </c>
    </row>
    <row r="49" spans="2:9" s="3" customFormat="1" x14ac:dyDescent="0.25"/>
    <row r="50" spans="2:9" s="3" customFormat="1" x14ac:dyDescent="0.25"/>
    <row r="51" spans="2:9" s="3" customFormat="1" ht="38.1" customHeight="1" x14ac:dyDescent="0.25">
      <c r="B51" s="215" t="s">
        <v>53</v>
      </c>
      <c r="C51" s="215"/>
      <c r="D51" s="214" t="s">
        <v>76</v>
      </c>
      <c r="E51" s="214"/>
      <c r="F51" s="214"/>
      <c r="G51" s="207"/>
      <c r="H51" s="214" t="s">
        <v>79</v>
      </c>
      <c r="I51" s="214"/>
    </row>
    <row r="52" spans="2:9" s="3" customFormat="1" x14ac:dyDescent="0.25">
      <c r="B52" s="215"/>
      <c r="C52" s="215"/>
      <c r="D52" s="27" t="s">
        <v>62</v>
      </c>
      <c r="E52" s="27" t="s">
        <v>77</v>
      </c>
      <c r="F52" s="27" t="s">
        <v>126</v>
      </c>
      <c r="G52" s="26"/>
      <c r="H52" s="27" t="s">
        <v>78</v>
      </c>
      <c r="I52" s="27" t="s">
        <v>11</v>
      </c>
    </row>
    <row r="53" spans="2:9" s="3" customFormat="1" ht="15" customHeight="1" x14ac:dyDescent="0.25">
      <c r="B53" s="217" t="s">
        <v>0</v>
      </c>
      <c r="C53" s="28" t="s">
        <v>3</v>
      </c>
      <c r="D53" s="12">
        <f t="shared" ref="D53:F58" si="18">D7/D$7*100</f>
        <v>100</v>
      </c>
      <c r="E53" s="12">
        <f t="shared" si="18"/>
        <v>100</v>
      </c>
      <c r="F53" s="12">
        <f t="shared" si="18"/>
        <v>100</v>
      </c>
      <c r="G53" s="26"/>
      <c r="H53" s="12">
        <f t="shared" ref="H53:I58" si="19">H7/H$7*100</f>
        <v>100</v>
      </c>
      <c r="I53" s="12">
        <f t="shared" si="19"/>
        <v>100</v>
      </c>
    </row>
    <row r="54" spans="2:9" s="3" customFormat="1" ht="15" customHeight="1" x14ac:dyDescent="0.25">
      <c r="B54" s="218"/>
      <c r="C54" s="19" t="s">
        <v>34</v>
      </c>
      <c r="D54" s="12">
        <f t="shared" si="18"/>
        <v>11.846573491158448</v>
      </c>
      <c r="E54" s="12">
        <f t="shared" si="18"/>
        <v>11.388327800469151</v>
      </c>
      <c r="F54" s="12"/>
      <c r="G54" s="26"/>
      <c r="H54" s="12">
        <f t="shared" si="19"/>
        <v>9.4800969873158927</v>
      </c>
      <c r="I54" s="12">
        <f t="shared" si="19"/>
        <v>30.238136192023173</v>
      </c>
    </row>
    <row r="55" spans="2:9" s="3" customFormat="1" ht="15" customHeight="1" x14ac:dyDescent="0.25">
      <c r="B55" s="218"/>
      <c r="C55" s="20" t="s">
        <v>31</v>
      </c>
      <c r="D55" s="12">
        <f t="shared" si="18"/>
        <v>39.687364160571924</v>
      </c>
      <c r="E55" s="12">
        <f t="shared" si="18"/>
        <v>39.583600148659336</v>
      </c>
      <c r="F55" s="12">
        <f t="shared" si="18"/>
        <v>43.007790431629701</v>
      </c>
      <c r="G55" s="26"/>
      <c r="H55" s="12">
        <f t="shared" si="19"/>
        <v>40.288454696924411</v>
      </c>
      <c r="I55" s="12">
        <f t="shared" si="19"/>
        <v>35.015864456149309</v>
      </c>
    </row>
    <row r="56" spans="2:9" s="3" customFormat="1" ht="15" customHeight="1" x14ac:dyDescent="0.25">
      <c r="B56" s="218"/>
      <c r="C56" s="20" t="s">
        <v>7</v>
      </c>
      <c r="D56" s="12">
        <f t="shared" si="18"/>
        <v>27.395593171267095</v>
      </c>
      <c r="E56" s="12">
        <f t="shared" si="18"/>
        <v>28.114342204253852</v>
      </c>
      <c r="F56" s="12"/>
      <c r="G56" s="26"/>
      <c r="H56" s="12">
        <f t="shared" si="19"/>
        <v>29.359229095960011</v>
      </c>
      <c r="I56" s="12">
        <f t="shared" si="19"/>
        <v>12.134789536825975</v>
      </c>
    </row>
    <row r="57" spans="2:9" s="3" customFormat="1" ht="15" customHeight="1" x14ac:dyDescent="0.25">
      <c r="B57" s="218"/>
      <c r="C57" s="20" t="s">
        <v>32</v>
      </c>
      <c r="D57" s="12">
        <f t="shared" si="18"/>
        <v>9.3920919690659712</v>
      </c>
      <c r="E57" s="12">
        <f t="shared" si="18"/>
        <v>9.2375204705046858</v>
      </c>
      <c r="F57" s="12">
        <f t="shared" si="18"/>
        <v>14.338346986769428</v>
      </c>
      <c r="G57" s="26"/>
      <c r="H57" s="12">
        <f t="shared" si="19"/>
        <v>8.9383306995231209</v>
      </c>
      <c r="I57" s="12">
        <f t="shared" si="19"/>
        <v>12.918591736323535</v>
      </c>
    </row>
    <row r="58" spans="2:9" s="3" customFormat="1" ht="15" customHeight="1" x14ac:dyDescent="0.25">
      <c r="B58" s="219"/>
      <c r="C58" s="20" t="s">
        <v>33</v>
      </c>
      <c r="D58" s="12">
        <f t="shared" si="18"/>
        <v>11.678377207936556</v>
      </c>
      <c r="E58" s="12">
        <f t="shared" si="18"/>
        <v>11.676209376112972</v>
      </c>
      <c r="F58" s="12"/>
      <c r="G58" s="26"/>
      <c r="H58" s="12">
        <f t="shared" si="19"/>
        <v>11.933888520276554</v>
      </c>
      <c r="I58" s="12">
        <f t="shared" si="19"/>
        <v>9.692618078677997</v>
      </c>
    </row>
    <row r="59" spans="2:9" s="3" customFormat="1" ht="15" customHeight="1" x14ac:dyDescent="0.25">
      <c r="B59" s="220" t="s">
        <v>1</v>
      </c>
      <c r="C59" s="20" t="s">
        <v>3</v>
      </c>
      <c r="D59" s="12">
        <f t="shared" ref="D59:F64" si="20">D13/D$13*100</f>
        <v>100</v>
      </c>
      <c r="E59" s="12">
        <f t="shared" si="20"/>
        <v>100</v>
      </c>
      <c r="F59" s="12">
        <f t="shared" si="20"/>
        <v>100</v>
      </c>
      <c r="G59" s="26"/>
      <c r="H59" s="12">
        <f t="shared" ref="H59:I64" si="21">H13/H$13*100</f>
        <v>100</v>
      </c>
      <c r="I59" s="12">
        <f t="shared" si="21"/>
        <v>100</v>
      </c>
    </row>
    <row r="60" spans="2:9" s="3" customFormat="1" ht="15" customHeight="1" x14ac:dyDescent="0.25">
      <c r="B60" s="221"/>
      <c r="C60" s="19" t="s">
        <v>34</v>
      </c>
      <c r="D60" s="12">
        <f t="shared" si="20"/>
        <v>15.23167881627567</v>
      </c>
      <c r="E60" s="12">
        <f t="shared" si="20"/>
        <v>14.681028733701826</v>
      </c>
      <c r="F60" s="12"/>
      <c r="G60" s="26"/>
      <c r="H60" s="12">
        <f t="shared" si="21"/>
        <v>12.458124487157395</v>
      </c>
      <c r="I60" s="12">
        <f t="shared" si="21"/>
        <v>37.317790476180733</v>
      </c>
    </row>
    <row r="61" spans="2:9" s="3" customFormat="1" ht="15" customHeight="1" x14ac:dyDescent="0.25">
      <c r="B61" s="221"/>
      <c r="C61" s="20" t="s">
        <v>31</v>
      </c>
      <c r="D61" s="12">
        <f t="shared" si="20"/>
        <v>37.876527848451438</v>
      </c>
      <c r="E61" s="12">
        <f t="shared" si="20"/>
        <v>37.853001985829415</v>
      </c>
      <c r="F61" s="12"/>
      <c r="G61" s="26"/>
      <c r="H61" s="12">
        <f t="shared" si="21"/>
        <v>38.750972276910204</v>
      </c>
      <c r="I61" s="12">
        <f t="shared" si="21"/>
        <v>30.913232742037692</v>
      </c>
    </row>
    <row r="62" spans="2:9" s="3" customFormat="1" ht="15" customHeight="1" x14ac:dyDescent="0.25">
      <c r="B62" s="221"/>
      <c r="C62" s="20" t="s">
        <v>7</v>
      </c>
      <c r="D62" s="12">
        <f t="shared" si="20"/>
        <v>23.306245669463554</v>
      </c>
      <c r="E62" s="12">
        <f t="shared" si="20"/>
        <v>23.939301337100996</v>
      </c>
      <c r="F62" s="12"/>
      <c r="G62" s="26"/>
      <c r="H62" s="12">
        <f t="shared" si="21"/>
        <v>24.959439777651834</v>
      </c>
      <c r="I62" s="12"/>
    </row>
    <row r="63" spans="2:9" s="3" customFormat="1" ht="15" customHeight="1" x14ac:dyDescent="0.25">
      <c r="B63" s="221"/>
      <c r="C63" s="20" t="s">
        <v>32</v>
      </c>
      <c r="D63" s="12">
        <f t="shared" si="20"/>
        <v>10.582462851965861</v>
      </c>
      <c r="E63" s="12">
        <f t="shared" si="20"/>
        <v>10.39816546207309</v>
      </c>
      <c r="F63" s="12"/>
      <c r="G63" s="26"/>
      <c r="H63" s="12">
        <f t="shared" si="21"/>
        <v>10.252576366264272</v>
      </c>
      <c r="I63" s="12">
        <f t="shared" si="21"/>
        <v>13.209384445607467</v>
      </c>
    </row>
    <row r="64" spans="2:9" s="3" customFormat="1" ht="15" customHeight="1" x14ac:dyDescent="0.25">
      <c r="B64" s="222"/>
      <c r="C64" s="20" t="s">
        <v>33</v>
      </c>
      <c r="D64" s="12">
        <f t="shared" si="20"/>
        <v>13.003084813843465</v>
      </c>
      <c r="E64" s="12">
        <f t="shared" si="20"/>
        <v>13.128502481294674</v>
      </c>
      <c r="F64" s="12"/>
      <c r="G64" s="26"/>
      <c r="H64" s="12">
        <f t="shared" si="21"/>
        <v>13.578887092016284</v>
      </c>
      <c r="I64" s="12">
        <f t="shared" si="21"/>
        <v>8.4179092951091654</v>
      </c>
    </row>
    <row r="65" spans="2:9" s="3" customFormat="1" ht="15" customHeight="1" x14ac:dyDescent="0.25">
      <c r="B65" s="220" t="s">
        <v>2</v>
      </c>
      <c r="C65" s="20" t="s">
        <v>3</v>
      </c>
      <c r="D65" s="12">
        <f t="shared" ref="D65:F70" si="22">D19/D$19*100</f>
        <v>100</v>
      </c>
      <c r="E65" s="12">
        <f t="shared" si="22"/>
        <v>100</v>
      </c>
      <c r="F65" s="12">
        <f t="shared" si="22"/>
        <v>100</v>
      </c>
      <c r="G65" s="26"/>
      <c r="H65" s="12">
        <f t="shared" ref="H65:I70" si="23">H19/H$19*100</f>
        <v>100</v>
      </c>
      <c r="I65" s="12">
        <f t="shared" si="23"/>
        <v>100</v>
      </c>
    </row>
    <row r="66" spans="2:9" s="3" customFormat="1" ht="15" customHeight="1" x14ac:dyDescent="0.25">
      <c r="B66" s="221"/>
      <c r="C66" s="19" t="s">
        <v>34</v>
      </c>
      <c r="D66" s="12">
        <f t="shared" si="22"/>
        <v>8.2751941225696424</v>
      </c>
      <c r="E66" s="12">
        <f t="shared" si="22"/>
        <v>7.8859075446290952</v>
      </c>
      <c r="F66" s="12"/>
      <c r="G66" s="26"/>
      <c r="H66" s="12">
        <f t="shared" si="23"/>
        <v>6.3204033708737812</v>
      </c>
      <c r="I66" s="12"/>
    </row>
    <row r="67" spans="2:9" s="3" customFormat="1" ht="15" customHeight="1" x14ac:dyDescent="0.25">
      <c r="B67" s="221"/>
      <c r="C67" s="20" t="s">
        <v>31</v>
      </c>
      <c r="D67" s="12">
        <f t="shared" si="22"/>
        <v>41.597846353551937</v>
      </c>
      <c r="E67" s="12">
        <f t="shared" si="22"/>
        <v>41.424423892789683</v>
      </c>
      <c r="F67" s="12"/>
      <c r="G67" s="26"/>
      <c r="H67" s="12">
        <f t="shared" si="23"/>
        <v>41.919726868913834</v>
      </c>
      <c r="I67" s="12">
        <f t="shared" si="23"/>
        <v>39.158493881097733</v>
      </c>
    </row>
    <row r="68" spans="2:9" s="3" customFormat="1" ht="15" customHeight="1" x14ac:dyDescent="0.25">
      <c r="B68" s="221"/>
      <c r="C68" s="20" t="s">
        <v>7</v>
      </c>
      <c r="D68" s="12">
        <f t="shared" si="22"/>
        <v>31.709967436246799</v>
      </c>
      <c r="E68" s="12">
        <f t="shared" si="22"/>
        <v>32.555300553823777</v>
      </c>
      <c r="F68" s="12"/>
      <c r="G68" s="26"/>
      <c r="H68" s="12">
        <f t="shared" si="23"/>
        <v>34.02741507593786</v>
      </c>
      <c r="I68" s="12"/>
    </row>
    <row r="69" spans="2:9" s="3" customFormat="1" ht="15" customHeight="1" x14ac:dyDescent="0.25">
      <c r="B69" s="221"/>
      <c r="C69" s="20" t="s">
        <v>32</v>
      </c>
      <c r="D69" s="12">
        <f t="shared" si="22"/>
        <v>8.1362178960752587</v>
      </c>
      <c r="E69" s="12">
        <f t="shared" si="22"/>
        <v>8.0029514614336037</v>
      </c>
      <c r="F69" s="12"/>
      <c r="G69" s="26"/>
      <c r="H69" s="12">
        <f t="shared" si="23"/>
        <v>7.543913205440302</v>
      </c>
      <c r="I69" s="12">
        <f t="shared" si="23"/>
        <v>12.624964007103657</v>
      </c>
    </row>
    <row r="70" spans="2:9" s="3" customFormat="1" ht="15" customHeight="1" x14ac:dyDescent="0.25">
      <c r="B70" s="222"/>
      <c r="C70" s="20" t="s">
        <v>33</v>
      </c>
      <c r="D70" s="12">
        <f t="shared" si="22"/>
        <v>10.280774191556374</v>
      </c>
      <c r="E70" s="12">
        <f t="shared" si="22"/>
        <v>10.131416547323848</v>
      </c>
      <c r="F70" s="12"/>
      <c r="G70" s="26"/>
      <c r="H70" s="12">
        <f t="shared" si="23"/>
        <v>10.188541478834214</v>
      </c>
      <c r="I70" s="12">
        <f t="shared" si="23"/>
        <v>10.979754356811105</v>
      </c>
    </row>
    <row r="71" spans="2:9" s="3" customFormat="1" x14ac:dyDescent="0.25"/>
    <row r="72" spans="2:9" s="3" customFormat="1" x14ac:dyDescent="0.25"/>
    <row r="73" spans="2:9" s="3" customFormat="1" x14ac:dyDescent="0.25"/>
    <row r="74" spans="2:9" ht="38.1" customHeight="1" x14ac:dyDescent="0.25">
      <c r="B74" s="215" t="s">
        <v>75</v>
      </c>
      <c r="C74" s="215"/>
      <c r="D74" s="214" t="s">
        <v>76</v>
      </c>
      <c r="E74" s="214"/>
      <c r="F74" s="214"/>
      <c r="G74" s="207"/>
      <c r="H74" s="214" t="s">
        <v>79</v>
      </c>
      <c r="I74" s="214"/>
    </row>
    <row r="75" spans="2:9" x14ac:dyDescent="0.25">
      <c r="B75" s="215"/>
      <c r="C75" s="215"/>
      <c r="D75" s="27" t="s">
        <v>62</v>
      </c>
      <c r="E75" s="27" t="s">
        <v>77</v>
      </c>
      <c r="F75" s="27" t="s">
        <v>126</v>
      </c>
      <c r="G75" s="26"/>
      <c r="H75" s="27" t="s">
        <v>78</v>
      </c>
      <c r="I75" s="27" t="s">
        <v>11</v>
      </c>
    </row>
    <row r="76" spans="2:9" ht="15" customHeight="1" x14ac:dyDescent="0.25">
      <c r="B76" s="217" t="s">
        <v>0</v>
      </c>
      <c r="C76" s="28" t="s">
        <v>3</v>
      </c>
      <c r="D76" s="23">
        <v>1129</v>
      </c>
      <c r="E76" s="23">
        <f>SUM(E77:E81)</f>
        <v>1096</v>
      </c>
      <c r="F76" s="23">
        <f t="shared" ref="F76:I76" si="24">SUM(F77:F81)</f>
        <v>33</v>
      </c>
      <c r="G76" s="26"/>
      <c r="H76" s="23">
        <f t="shared" si="24"/>
        <v>1004</v>
      </c>
      <c r="I76" s="23">
        <f t="shared" si="24"/>
        <v>125</v>
      </c>
    </row>
    <row r="77" spans="2:9" ht="15" customHeight="1" x14ac:dyDescent="0.25">
      <c r="B77" s="218"/>
      <c r="C77" s="19" t="s">
        <v>34</v>
      </c>
      <c r="D77" s="23">
        <v>71</v>
      </c>
      <c r="E77" s="8">
        <v>66</v>
      </c>
      <c r="F77" s="8">
        <v>5</v>
      </c>
      <c r="G77" s="26"/>
      <c r="H77" s="8">
        <v>50</v>
      </c>
      <c r="I77" s="8">
        <v>21</v>
      </c>
    </row>
    <row r="78" spans="2:9" ht="15" customHeight="1" x14ac:dyDescent="0.25">
      <c r="B78" s="218"/>
      <c r="C78" s="20" t="s">
        <v>31</v>
      </c>
      <c r="D78" s="23">
        <v>328</v>
      </c>
      <c r="E78" s="8">
        <v>318</v>
      </c>
      <c r="F78" s="8">
        <v>10</v>
      </c>
      <c r="G78" s="26"/>
      <c r="H78" s="8">
        <v>296</v>
      </c>
      <c r="I78" s="8">
        <v>32</v>
      </c>
    </row>
    <row r="79" spans="2:9" ht="15" customHeight="1" x14ac:dyDescent="0.25">
      <c r="B79" s="218"/>
      <c r="C79" s="20" t="s">
        <v>7</v>
      </c>
      <c r="D79" s="23">
        <v>257</v>
      </c>
      <c r="E79" s="24">
        <v>256</v>
      </c>
      <c r="F79" s="24">
        <v>1</v>
      </c>
      <c r="G79" s="26"/>
      <c r="H79" s="24">
        <v>244</v>
      </c>
      <c r="I79" s="24">
        <v>13</v>
      </c>
    </row>
    <row r="80" spans="2:9" ht="15" customHeight="1" x14ac:dyDescent="0.25">
      <c r="B80" s="218"/>
      <c r="C80" s="20" t="s">
        <v>32</v>
      </c>
      <c r="D80" s="23">
        <v>232</v>
      </c>
      <c r="E80" s="25">
        <v>222</v>
      </c>
      <c r="F80" s="25">
        <v>10</v>
      </c>
      <c r="G80" s="26"/>
      <c r="H80" s="25">
        <v>196</v>
      </c>
      <c r="I80" s="25">
        <v>36</v>
      </c>
    </row>
    <row r="81" spans="2:9" ht="15" customHeight="1" x14ac:dyDescent="0.25">
      <c r="B81" s="219"/>
      <c r="C81" s="20" t="s">
        <v>33</v>
      </c>
      <c r="D81" s="23">
        <v>241</v>
      </c>
      <c r="E81" s="25">
        <v>234</v>
      </c>
      <c r="F81" s="25">
        <v>7</v>
      </c>
      <c r="G81" s="26"/>
      <c r="H81" s="25">
        <v>218</v>
      </c>
      <c r="I81" s="25">
        <v>23</v>
      </c>
    </row>
    <row r="82" spans="2:9" ht="15" customHeight="1" x14ac:dyDescent="0.25">
      <c r="B82" s="220" t="s">
        <v>1</v>
      </c>
      <c r="C82" s="20" t="s">
        <v>3</v>
      </c>
      <c r="D82" s="23">
        <v>552</v>
      </c>
      <c r="E82" s="24">
        <f>E83+E84+E85+E86+E87</f>
        <v>535</v>
      </c>
      <c r="F82" s="24">
        <f t="shared" ref="F82:I82" si="25">F83+F84+F85+F86+F87</f>
        <v>17</v>
      </c>
      <c r="G82" s="26"/>
      <c r="H82" s="24">
        <f t="shared" si="25"/>
        <v>492</v>
      </c>
      <c r="I82" s="24">
        <f t="shared" si="25"/>
        <v>60</v>
      </c>
    </row>
    <row r="83" spans="2:9" ht="15" customHeight="1" x14ac:dyDescent="0.25">
      <c r="B83" s="221"/>
      <c r="C83" s="19" t="s">
        <v>34</v>
      </c>
      <c r="D83" s="23">
        <v>47</v>
      </c>
      <c r="E83" s="8">
        <v>44</v>
      </c>
      <c r="F83" s="8">
        <v>3</v>
      </c>
      <c r="G83" s="26"/>
      <c r="H83" s="8">
        <v>34</v>
      </c>
      <c r="I83" s="8">
        <v>13</v>
      </c>
    </row>
    <row r="84" spans="2:9" ht="15" customHeight="1" x14ac:dyDescent="0.25">
      <c r="B84" s="221"/>
      <c r="C84" s="20" t="s">
        <v>31</v>
      </c>
      <c r="D84" s="23">
        <v>156</v>
      </c>
      <c r="E84" s="8">
        <v>152</v>
      </c>
      <c r="F84" s="8">
        <v>4</v>
      </c>
      <c r="G84" s="26"/>
      <c r="H84" s="8">
        <v>142</v>
      </c>
      <c r="I84" s="8">
        <v>14</v>
      </c>
    </row>
    <row r="85" spans="2:9" ht="15" customHeight="1" x14ac:dyDescent="0.25">
      <c r="B85" s="221"/>
      <c r="C85" s="20" t="s">
        <v>7</v>
      </c>
      <c r="D85" s="23">
        <v>102</v>
      </c>
      <c r="E85" s="24">
        <v>102</v>
      </c>
      <c r="F85" s="24">
        <v>0</v>
      </c>
      <c r="G85" s="26"/>
      <c r="H85" s="24">
        <v>96</v>
      </c>
      <c r="I85" s="24">
        <v>6</v>
      </c>
    </row>
    <row r="86" spans="2:9" ht="15" customHeight="1" x14ac:dyDescent="0.25">
      <c r="B86" s="221"/>
      <c r="C86" s="20" t="s">
        <v>32</v>
      </c>
      <c r="D86" s="23">
        <v>126</v>
      </c>
      <c r="E86" s="25">
        <v>120</v>
      </c>
      <c r="F86" s="25">
        <v>6</v>
      </c>
      <c r="G86" s="26"/>
      <c r="H86" s="25">
        <v>109</v>
      </c>
      <c r="I86" s="25">
        <v>17</v>
      </c>
    </row>
    <row r="87" spans="2:9" ht="15" customHeight="1" x14ac:dyDescent="0.25">
      <c r="B87" s="222"/>
      <c r="C87" s="20" t="s">
        <v>33</v>
      </c>
      <c r="D87" s="23">
        <v>121</v>
      </c>
      <c r="E87" s="25">
        <v>117</v>
      </c>
      <c r="F87" s="25">
        <v>4</v>
      </c>
      <c r="G87" s="26"/>
      <c r="H87" s="25">
        <v>111</v>
      </c>
      <c r="I87" s="25">
        <v>10</v>
      </c>
    </row>
    <row r="88" spans="2:9" ht="15" customHeight="1" x14ac:dyDescent="0.25">
      <c r="B88" s="220" t="s">
        <v>2</v>
      </c>
      <c r="C88" s="20" t="s">
        <v>3</v>
      </c>
      <c r="D88" s="23">
        <v>577</v>
      </c>
      <c r="E88" s="24">
        <f>SUM(E89:E93)</f>
        <v>561</v>
      </c>
      <c r="F88" s="24">
        <f t="shared" ref="F88:I88" si="26">SUM(F89:F93)</f>
        <v>16</v>
      </c>
      <c r="G88" s="26"/>
      <c r="H88" s="24">
        <f t="shared" si="26"/>
        <v>512</v>
      </c>
      <c r="I88" s="24">
        <f t="shared" si="26"/>
        <v>65</v>
      </c>
    </row>
    <row r="89" spans="2:9" ht="15" customHeight="1" x14ac:dyDescent="0.25">
      <c r="B89" s="221"/>
      <c r="C89" s="19" t="s">
        <v>34</v>
      </c>
      <c r="D89" s="23">
        <v>24</v>
      </c>
      <c r="E89" s="22">
        <v>22</v>
      </c>
      <c r="F89" s="22">
        <v>2</v>
      </c>
      <c r="G89" s="26"/>
      <c r="H89" s="22">
        <v>16</v>
      </c>
      <c r="I89" s="22">
        <v>8</v>
      </c>
    </row>
    <row r="90" spans="2:9" ht="15" customHeight="1" x14ac:dyDescent="0.25">
      <c r="B90" s="221"/>
      <c r="C90" s="20" t="s">
        <v>31</v>
      </c>
      <c r="D90" s="23">
        <v>172</v>
      </c>
      <c r="E90" s="22">
        <v>166</v>
      </c>
      <c r="F90" s="22">
        <v>6</v>
      </c>
      <c r="G90" s="26"/>
      <c r="H90" s="22">
        <v>154</v>
      </c>
      <c r="I90" s="22">
        <v>18</v>
      </c>
    </row>
    <row r="91" spans="2:9" ht="15" customHeight="1" x14ac:dyDescent="0.25">
      <c r="B91" s="221"/>
      <c r="C91" s="20" t="s">
        <v>7</v>
      </c>
      <c r="D91" s="23">
        <v>155</v>
      </c>
      <c r="E91" s="22">
        <v>154</v>
      </c>
      <c r="F91" s="22">
        <v>1</v>
      </c>
      <c r="G91" s="26"/>
      <c r="H91" s="22">
        <v>148</v>
      </c>
      <c r="I91" s="22">
        <v>7</v>
      </c>
    </row>
    <row r="92" spans="2:9" ht="15" customHeight="1" x14ac:dyDescent="0.25">
      <c r="B92" s="221"/>
      <c r="C92" s="20" t="s">
        <v>32</v>
      </c>
      <c r="D92" s="23">
        <v>106</v>
      </c>
      <c r="E92" s="25">
        <v>102</v>
      </c>
      <c r="F92" s="25">
        <v>4</v>
      </c>
      <c r="G92" s="26"/>
      <c r="H92" s="25">
        <v>87</v>
      </c>
      <c r="I92" s="25">
        <v>19</v>
      </c>
    </row>
    <row r="93" spans="2:9" ht="15" customHeight="1" x14ac:dyDescent="0.25">
      <c r="B93" s="222"/>
      <c r="C93" s="20" t="s">
        <v>33</v>
      </c>
      <c r="D93" s="23">
        <v>120</v>
      </c>
      <c r="E93" s="25">
        <v>117</v>
      </c>
      <c r="F93" s="25">
        <v>3</v>
      </c>
      <c r="G93" s="26"/>
      <c r="H93" s="25">
        <v>107</v>
      </c>
      <c r="I93" s="25">
        <v>13</v>
      </c>
    </row>
  </sheetData>
  <mergeCells count="25">
    <mergeCell ref="B88:B93"/>
    <mergeCell ref="B5:C6"/>
    <mergeCell ref="D5:F5"/>
    <mergeCell ref="H5:I5"/>
    <mergeCell ref="B7:B12"/>
    <mergeCell ref="B13:B18"/>
    <mergeCell ref="B19:B24"/>
    <mergeCell ref="B30:B35"/>
    <mergeCell ref="B36:B41"/>
    <mergeCell ref="B42:B47"/>
    <mergeCell ref="B51:C52"/>
    <mergeCell ref="D51:F51"/>
    <mergeCell ref="B76:B81"/>
    <mergeCell ref="B82:B87"/>
    <mergeCell ref="B74:C75"/>
    <mergeCell ref="D74:F74"/>
    <mergeCell ref="H74:I74"/>
    <mergeCell ref="B28:C29"/>
    <mergeCell ref="D28:F28"/>
    <mergeCell ref="H28:I28"/>
    <mergeCell ref="B3:S3"/>
    <mergeCell ref="H51:I51"/>
    <mergeCell ref="B53:B58"/>
    <mergeCell ref="B59:B64"/>
    <mergeCell ref="B65:B70"/>
  </mergeCells>
  <conditionalFormatting sqref="D76:F93 H76:I93">
    <cfRule type="cellIs" dxfId="42" priority="5" operator="lessThan">
      <formula>10</formula>
    </cfRule>
  </conditionalFormatting>
  <conditionalFormatting sqref="G76:G93">
    <cfRule type="cellIs" dxfId="41" priority="1" operator="lessThan">
      <formula>10</formula>
    </cfRule>
  </conditionalFormatting>
  <conditionalFormatting sqref="G7:H24">
    <cfRule type="cellIs" dxfId="40" priority="4" operator="lessThan">
      <formula>10</formula>
    </cfRule>
  </conditionalFormatting>
  <conditionalFormatting sqref="G30:H47">
    <cfRule type="cellIs" dxfId="39" priority="3" operator="lessThan">
      <formula>10</formula>
    </cfRule>
  </conditionalFormatting>
  <conditionalFormatting sqref="G53:G70">
    <cfRule type="cellIs" dxfId="38" priority="2" operator="lessThan">
      <formula>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workbookViewId="0">
      <pane ySplit="5" topLeftCell="A6" activePane="bottomLeft" state="frozen"/>
      <selection activeCell="G119" sqref="G119"/>
      <selection pane="bottomLeft" activeCell="A6" sqref="A6"/>
    </sheetView>
  </sheetViews>
  <sheetFormatPr baseColWidth="10" defaultRowHeight="15" x14ac:dyDescent="0.25"/>
  <cols>
    <col min="1" max="1" width="3.42578125" style="2" customWidth="1"/>
    <col min="2" max="3" width="17.140625" style="1" bestFit="1" customWidth="1"/>
    <col min="4" max="4" width="13.28515625" style="1" customWidth="1"/>
    <col min="5" max="6" width="12" style="1" bestFit="1" customWidth="1"/>
    <col min="7" max="16384" width="11.42578125" style="1"/>
  </cols>
  <sheetData>
    <row r="1" spans="2:19" s="4" customFormat="1" ht="69.95" customHeight="1" x14ac:dyDescent="0.25"/>
    <row r="2" spans="2:19" s="4" customFormat="1" ht="18" customHeight="1" x14ac:dyDescent="0.25"/>
    <row r="3" spans="2:19" ht="15" customHeight="1" x14ac:dyDescent="0.25">
      <c r="B3" s="216" t="s">
        <v>57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41"/>
    </row>
    <row r="4" spans="2:19" ht="15" customHeight="1" x14ac:dyDescent="0.25"/>
    <row r="5" spans="2:19" ht="48" customHeight="1" x14ac:dyDescent="0.25">
      <c r="B5" s="242" t="s">
        <v>51</v>
      </c>
      <c r="C5" s="243"/>
      <c r="D5" s="27" t="s">
        <v>24</v>
      </c>
      <c r="E5" s="27" t="s">
        <v>17</v>
      </c>
      <c r="F5" s="27" t="s">
        <v>18</v>
      </c>
      <c r="G5" s="48"/>
    </row>
    <row r="6" spans="2:19" s="4" customFormat="1" x14ac:dyDescent="0.25">
      <c r="B6" s="217" t="s">
        <v>0</v>
      </c>
      <c r="C6" s="28" t="s">
        <v>3</v>
      </c>
      <c r="D6" s="14">
        <v>11106.023300000021</v>
      </c>
      <c r="E6" s="14">
        <v>5797.0523929999981</v>
      </c>
      <c r="F6" s="14">
        <v>5308.9709069999963</v>
      </c>
      <c r="G6" s="48"/>
    </row>
    <row r="7" spans="2:19" x14ac:dyDescent="0.25">
      <c r="B7" s="218"/>
      <c r="C7" s="19" t="s">
        <v>34</v>
      </c>
      <c r="D7" s="14">
        <v>1380.1451539999994</v>
      </c>
      <c r="E7" s="14">
        <v>770.74880500000006</v>
      </c>
      <c r="F7" s="14">
        <v>609.3963490000001</v>
      </c>
      <c r="G7" s="48"/>
    </row>
    <row r="8" spans="2:19" x14ac:dyDescent="0.25">
      <c r="B8" s="218"/>
      <c r="C8" s="20" t="s">
        <v>31</v>
      </c>
      <c r="D8" s="14">
        <v>4065.4287050000166</v>
      </c>
      <c r="E8" s="14">
        <v>1898.0208499999987</v>
      </c>
      <c r="F8" s="14">
        <v>2167.4078549999967</v>
      </c>
      <c r="G8" s="48"/>
    </row>
    <row r="9" spans="2:19" x14ac:dyDescent="0.25">
      <c r="B9" s="218"/>
      <c r="C9" s="20" t="s">
        <v>7</v>
      </c>
      <c r="D9" s="14">
        <v>3042.6622150000053</v>
      </c>
      <c r="E9" s="14">
        <v>1396.9522679999993</v>
      </c>
      <c r="F9" s="14">
        <v>1645.7099470000001</v>
      </c>
      <c r="G9" s="48"/>
    </row>
    <row r="10" spans="2:19" x14ac:dyDescent="0.25">
      <c r="B10" s="218"/>
      <c r="C10" s="20" t="s">
        <v>32</v>
      </c>
      <c r="D10" s="14">
        <v>1171.2895750000007</v>
      </c>
      <c r="E10" s="14">
        <v>822.33832400000017</v>
      </c>
      <c r="F10" s="14">
        <v>348.95125099999996</v>
      </c>
      <c r="G10" s="48"/>
    </row>
    <row r="11" spans="2:19" x14ac:dyDescent="0.25">
      <c r="B11" s="219"/>
      <c r="C11" s="20" t="s">
        <v>33</v>
      </c>
      <c r="D11" s="14">
        <v>1446.4976509999983</v>
      </c>
      <c r="E11" s="14">
        <v>908.99214599999982</v>
      </c>
      <c r="F11" s="14">
        <v>537.50550500000008</v>
      </c>
      <c r="G11" s="48"/>
    </row>
    <row r="12" spans="2:19" s="4" customFormat="1" x14ac:dyDescent="0.25">
      <c r="B12" s="220" t="s">
        <v>1</v>
      </c>
      <c r="C12" s="20" t="s">
        <v>3</v>
      </c>
      <c r="D12" s="14">
        <v>5898.3077269999949</v>
      </c>
      <c r="E12" s="14">
        <v>3649.1397690000003</v>
      </c>
      <c r="F12" s="14">
        <v>2249.1679579999991</v>
      </c>
      <c r="G12" s="48"/>
    </row>
    <row r="13" spans="2:19" x14ac:dyDescent="0.25">
      <c r="B13" s="221"/>
      <c r="C13" s="19" t="s">
        <v>34</v>
      </c>
      <c r="D13" s="14">
        <v>938.22468499999979</v>
      </c>
      <c r="E13" s="14">
        <v>643.61103900000012</v>
      </c>
      <c r="F13" s="14">
        <v>294.61364600000002</v>
      </c>
      <c r="G13" s="48"/>
    </row>
    <row r="14" spans="2:19" x14ac:dyDescent="0.25">
      <c r="B14" s="221"/>
      <c r="C14" s="20" t="s">
        <v>31</v>
      </c>
      <c r="D14" s="14">
        <v>2110.2392989999976</v>
      </c>
      <c r="E14" s="14">
        <v>1176.117166</v>
      </c>
      <c r="F14" s="14">
        <v>934.12213299999905</v>
      </c>
      <c r="G14" s="48"/>
    </row>
    <row r="15" spans="2:19" x14ac:dyDescent="0.25">
      <c r="B15" s="221"/>
      <c r="C15" s="20" t="s">
        <v>7</v>
      </c>
      <c r="D15" s="14">
        <v>1344.7905719999976</v>
      </c>
      <c r="E15" s="14">
        <v>705.5116959999998</v>
      </c>
      <c r="F15" s="14">
        <v>639.27887599999997</v>
      </c>
      <c r="G15" s="48"/>
    </row>
    <row r="16" spans="2:19" x14ac:dyDescent="0.25">
      <c r="B16" s="221"/>
      <c r="C16" s="20" t="s">
        <v>32</v>
      </c>
      <c r="D16" s="14">
        <v>674.28957099999991</v>
      </c>
      <c r="E16" s="14">
        <v>539.47882900000025</v>
      </c>
      <c r="F16" s="14">
        <v>134.810742</v>
      </c>
      <c r="G16" s="48"/>
    </row>
    <row r="17" spans="2:7" x14ac:dyDescent="0.25">
      <c r="B17" s="223"/>
      <c r="C17" s="20" t="s">
        <v>33</v>
      </c>
      <c r="D17" s="14">
        <v>830.76359999999988</v>
      </c>
      <c r="E17" s="14">
        <v>584.42103900000018</v>
      </c>
      <c r="F17" s="14">
        <v>246.34256100000002</v>
      </c>
      <c r="G17" s="48"/>
    </row>
    <row r="18" spans="2:7" s="4" customFormat="1" x14ac:dyDescent="0.25">
      <c r="B18" s="220" t="s">
        <v>2</v>
      </c>
      <c r="C18" s="20" t="s">
        <v>3</v>
      </c>
      <c r="D18" s="14">
        <v>5207.7155730000022</v>
      </c>
      <c r="E18" s="14">
        <v>2147.9126239999991</v>
      </c>
      <c r="F18" s="14">
        <v>3059.8029489999985</v>
      </c>
      <c r="G18" s="48"/>
    </row>
    <row r="19" spans="2:7" x14ac:dyDescent="0.25">
      <c r="B19" s="221"/>
      <c r="C19" s="19" t="s">
        <v>34</v>
      </c>
      <c r="D19" s="14">
        <v>441.92046900000014</v>
      </c>
      <c r="E19" s="14"/>
      <c r="F19" s="14">
        <v>314.78270300000003</v>
      </c>
      <c r="G19" s="48"/>
    </row>
    <row r="20" spans="2:7" x14ac:dyDescent="0.25">
      <c r="B20" s="221"/>
      <c r="C20" s="20" t="s">
        <v>31</v>
      </c>
      <c r="D20" s="14">
        <v>1955.1894059999991</v>
      </c>
      <c r="E20" s="14">
        <v>721.90368399999988</v>
      </c>
      <c r="F20" s="14">
        <v>1233.285721999998</v>
      </c>
      <c r="G20" s="48"/>
    </row>
    <row r="21" spans="2:7" x14ac:dyDescent="0.25">
      <c r="B21" s="221"/>
      <c r="C21" s="20" t="s">
        <v>7</v>
      </c>
      <c r="D21" s="14">
        <v>1697.8716430000018</v>
      </c>
      <c r="E21" s="14">
        <v>691.44057199999963</v>
      </c>
      <c r="F21" s="14">
        <v>1006.4310710000009</v>
      </c>
      <c r="G21" s="48"/>
    </row>
    <row r="22" spans="2:7" x14ac:dyDescent="0.25">
      <c r="B22" s="221"/>
      <c r="C22" s="20" t="s">
        <v>32</v>
      </c>
      <c r="D22" s="14">
        <v>497.00000399999982</v>
      </c>
      <c r="E22" s="14">
        <v>282.85949499999992</v>
      </c>
      <c r="F22" s="14">
        <v>214.14050900000004</v>
      </c>
      <c r="G22" s="48"/>
    </row>
    <row r="23" spans="2:7" x14ac:dyDescent="0.25">
      <c r="B23" s="223"/>
      <c r="C23" s="20" t="s">
        <v>33</v>
      </c>
      <c r="D23" s="14">
        <v>615.73405100000105</v>
      </c>
      <c r="E23" s="14">
        <v>324.57110699999964</v>
      </c>
      <c r="F23" s="14">
        <v>291.16294399999975</v>
      </c>
      <c r="G23" s="48"/>
    </row>
    <row r="24" spans="2:7" x14ac:dyDescent="0.25">
      <c r="B24" s="35"/>
      <c r="C24" s="35"/>
      <c r="D24" s="35"/>
      <c r="E24" s="35"/>
      <c r="F24" s="35"/>
      <c r="G24" s="48"/>
    </row>
    <row r="25" spans="2:7" x14ac:dyDescent="0.25">
      <c r="B25" s="35"/>
      <c r="C25" s="35"/>
      <c r="D25" s="35"/>
      <c r="E25" s="35"/>
      <c r="F25" s="35"/>
      <c r="G25" s="48"/>
    </row>
    <row r="26" spans="2:7" x14ac:dyDescent="0.25">
      <c r="B26" s="35"/>
      <c r="C26" s="35"/>
      <c r="D26" s="35"/>
      <c r="E26" s="35"/>
      <c r="F26" s="35"/>
      <c r="G26" s="48"/>
    </row>
    <row r="27" spans="2:7" ht="48" customHeight="1" x14ac:dyDescent="0.25">
      <c r="B27" s="242" t="s">
        <v>52</v>
      </c>
      <c r="C27" s="243"/>
      <c r="D27" s="27" t="s">
        <v>24</v>
      </c>
      <c r="E27" s="27" t="s">
        <v>17</v>
      </c>
      <c r="F27" s="27" t="s">
        <v>18</v>
      </c>
      <c r="G27" s="48"/>
    </row>
    <row r="28" spans="2:7" x14ac:dyDescent="0.25">
      <c r="B28" s="217" t="s">
        <v>0</v>
      </c>
      <c r="C28" s="28" t="s">
        <v>3</v>
      </c>
      <c r="D28" s="29">
        <f>D6/$D6*100</f>
        <v>100</v>
      </c>
      <c r="E28" s="29">
        <f t="shared" ref="E28:F28" si="0">E6/$D6*100</f>
        <v>52.197372870629465</v>
      </c>
      <c r="F28" s="29">
        <f t="shared" si="0"/>
        <v>47.802627129370293</v>
      </c>
      <c r="G28" s="48"/>
    </row>
    <row r="29" spans="2:7" x14ac:dyDescent="0.25">
      <c r="B29" s="218"/>
      <c r="C29" s="19" t="s">
        <v>34</v>
      </c>
      <c r="D29" s="29">
        <f t="shared" ref="D29:F29" si="1">D7/$D7*100</f>
        <v>100</v>
      </c>
      <c r="E29" s="29">
        <f t="shared" si="1"/>
        <v>55.845488626046389</v>
      </c>
      <c r="F29" s="29">
        <f t="shared" si="1"/>
        <v>44.154511373953667</v>
      </c>
      <c r="G29" s="48"/>
    </row>
    <row r="30" spans="2:7" x14ac:dyDescent="0.25">
      <c r="B30" s="218"/>
      <c r="C30" s="20" t="s">
        <v>31</v>
      </c>
      <c r="D30" s="29">
        <f t="shared" ref="D30:F30" si="2">D8/$D8*100</f>
        <v>100</v>
      </c>
      <c r="E30" s="29">
        <f t="shared" si="2"/>
        <v>46.686856115952743</v>
      </c>
      <c r="F30" s="29">
        <f t="shared" si="2"/>
        <v>53.313143884046731</v>
      </c>
      <c r="G30" s="48"/>
    </row>
    <row r="31" spans="2:7" x14ac:dyDescent="0.25">
      <c r="B31" s="218"/>
      <c r="C31" s="20" t="s">
        <v>7</v>
      </c>
      <c r="D31" s="29">
        <f t="shared" ref="D31:F31" si="3">D9/$D9*100</f>
        <v>100</v>
      </c>
      <c r="E31" s="29">
        <f t="shared" si="3"/>
        <v>45.912170635083029</v>
      </c>
      <c r="F31" s="29">
        <f t="shared" si="3"/>
        <v>54.087829364916772</v>
      </c>
      <c r="G31" s="48"/>
    </row>
    <row r="32" spans="2:7" x14ac:dyDescent="0.25">
      <c r="B32" s="218"/>
      <c r="C32" s="20" t="s">
        <v>32</v>
      </c>
      <c r="D32" s="29">
        <f t="shared" ref="D32:F32" si="4">D10/$D10*100</f>
        <v>100</v>
      </c>
      <c r="E32" s="29">
        <f t="shared" si="4"/>
        <v>70.207943582183745</v>
      </c>
      <c r="F32" s="29">
        <f t="shared" si="4"/>
        <v>29.792056417816216</v>
      </c>
      <c r="G32" s="48"/>
    </row>
    <row r="33" spans="2:7" x14ac:dyDescent="0.25">
      <c r="B33" s="219"/>
      <c r="C33" s="20" t="s">
        <v>33</v>
      </c>
      <c r="D33" s="29">
        <f t="shared" ref="D33:F33" si="5">D11/$D11*100</f>
        <v>100</v>
      </c>
      <c r="E33" s="29">
        <f t="shared" si="5"/>
        <v>62.840900251140532</v>
      </c>
      <c r="F33" s="29">
        <f t="shared" si="5"/>
        <v>37.159099748859582</v>
      </c>
      <c r="G33" s="48"/>
    </row>
    <row r="34" spans="2:7" x14ac:dyDescent="0.25">
      <c r="B34" s="220" t="s">
        <v>1</v>
      </c>
      <c r="C34" s="20" t="s">
        <v>3</v>
      </c>
      <c r="D34" s="29">
        <f t="shared" ref="D34:F34" si="6">D12/$D12*100</f>
        <v>100</v>
      </c>
      <c r="E34" s="29">
        <f t="shared" si="6"/>
        <v>61.867571817180021</v>
      </c>
      <c r="F34" s="29">
        <f t="shared" si="6"/>
        <v>38.132428182820057</v>
      </c>
      <c r="G34" s="48"/>
    </row>
    <row r="35" spans="2:7" x14ac:dyDescent="0.25">
      <c r="B35" s="221"/>
      <c r="C35" s="19" t="s">
        <v>34</v>
      </c>
      <c r="D35" s="29">
        <f t="shared" ref="D35:F35" si="7">D13/$D13*100</f>
        <v>100</v>
      </c>
      <c r="E35" s="29">
        <f t="shared" si="7"/>
        <v>68.598817457035921</v>
      </c>
      <c r="F35" s="29">
        <f t="shared" si="7"/>
        <v>31.401182542964118</v>
      </c>
      <c r="G35" s="48"/>
    </row>
    <row r="36" spans="2:7" x14ac:dyDescent="0.25">
      <c r="B36" s="221"/>
      <c r="C36" s="20" t="s">
        <v>31</v>
      </c>
      <c r="D36" s="29">
        <f t="shared" ref="D36:F36" si="8">D14/$D14*100</f>
        <v>100</v>
      </c>
      <c r="E36" s="29">
        <f t="shared" si="8"/>
        <v>55.733829170812029</v>
      </c>
      <c r="F36" s="29">
        <f t="shared" si="8"/>
        <v>44.266170829188042</v>
      </c>
      <c r="G36" s="48"/>
    </row>
    <row r="37" spans="2:7" x14ac:dyDescent="0.25">
      <c r="B37" s="221"/>
      <c r="C37" s="20" t="s">
        <v>7</v>
      </c>
      <c r="D37" s="29">
        <f t="shared" ref="D37:F37" si="9">D15/$D15*100</f>
        <v>100</v>
      </c>
      <c r="E37" s="29">
        <f t="shared" si="9"/>
        <v>52.46257006031427</v>
      </c>
      <c r="F37" s="29">
        <f t="shared" si="9"/>
        <v>47.537429939685886</v>
      </c>
      <c r="G37" s="48"/>
    </row>
    <row r="38" spans="2:7" x14ac:dyDescent="0.25">
      <c r="B38" s="221"/>
      <c r="C38" s="20" t="s">
        <v>32</v>
      </c>
      <c r="D38" s="29">
        <f t="shared" ref="D38:F38" si="10">D16/$D16*100</f>
        <v>100</v>
      </c>
      <c r="E38" s="29">
        <f t="shared" si="10"/>
        <v>80.006995837104583</v>
      </c>
      <c r="F38" s="29">
        <f t="shared" si="10"/>
        <v>19.993004162895474</v>
      </c>
      <c r="G38" s="48"/>
    </row>
    <row r="39" spans="2:7" x14ac:dyDescent="0.25">
      <c r="B39" s="223"/>
      <c r="C39" s="20" t="s">
        <v>33</v>
      </c>
      <c r="D39" s="29">
        <f t="shared" ref="D39:F39" si="11">D17/$D17*100</f>
        <v>100</v>
      </c>
      <c r="E39" s="29">
        <f t="shared" si="11"/>
        <v>70.347453716075208</v>
      </c>
      <c r="F39" s="29">
        <f t="shared" si="11"/>
        <v>29.652546283924821</v>
      </c>
      <c r="G39" s="48"/>
    </row>
    <row r="40" spans="2:7" x14ac:dyDescent="0.25">
      <c r="B40" s="220" t="s">
        <v>2</v>
      </c>
      <c r="C40" s="20" t="s">
        <v>3</v>
      </c>
      <c r="D40" s="29">
        <f t="shared" ref="D40:F40" si="12">D18/$D18*100</f>
        <v>100</v>
      </c>
      <c r="E40" s="29">
        <f t="shared" si="12"/>
        <v>41.2448144275793</v>
      </c>
      <c r="F40" s="29">
        <f t="shared" si="12"/>
        <v>58.755185572420608</v>
      </c>
      <c r="G40" s="48"/>
    </row>
    <row r="41" spans="2:7" x14ac:dyDescent="0.25">
      <c r="B41" s="221"/>
      <c r="C41" s="19" t="s">
        <v>34</v>
      </c>
      <c r="D41" s="29">
        <f t="shared" ref="D41:F41" si="13">D19/$D19*100</f>
        <v>100</v>
      </c>
      <c r="E41" s="29"/>
      <c r="F41" s="29">
        <f t="shared" si="13"/>
        <v>71.23062294722537</v>
      </c>
      <c r="G41" s="48"/>
    </row>
    <row r="42" spans="2:7" x14ac:dyDescent="0.25">
      <c r="B42" s="221"/>
      <c r="C42" s="20" t="s">
        <v>31</v>
      </c>
      <c r="D42" s="29">
        <f t="shared" ref="D42:F42" si="14">D20/$D20*100</f>
        <v>100</v>
      </c>
      <c r="E42" s="29">
        <f t="shared" si="14"/>
        <v>36.922442489952822</v>
      </c>
      <c r="F42" s="29">
        <f t="shared" si="14"/>
        <v>63.077557510047122</v>
      </c>
      <c r="G42" s="48"/>
    </row>
    <row r="43" spans="2:7" x14ac:dyDescent="0.25">
      <c r="B43" s="221"/>
      <c r="C43" s="20" t="s">
        <v>7</v>
      </c>
      <c r="D43" s="29">
        <f t="shared" ref="D43:F43" si="15">D21/$D21*100</f>
        <v>100</v>
      </c>
      <c r="E43" s="29">
        <f t="shared" si="15"/>
        <v>40.723960191612605</v>
      </c>
      <c r="F43" s="29">
        <f t="shared" si="15"/>
        <v>59.276039808387317</v>
      </c>
      <c r="G43" s="48"/>
    </row>
    <row r="44" spans="2:7" x14ac:dyDescent="0.25">
      <c r="B44" s="221"/>
      <c r="C44" s="20" t="s">
        <v>32</v>
      </c>
      <c r="D44" s="29">
        <f t="shared" ref="D44:F44" si="16">D22/$D22*100</f>
        <v>100</v>
      </c>
      <c r="E44" s="29">
        <f t="shared" si="16"/>
        <v>56.91337881759857</v>
      </c>
      <c r="F44" s="29">
        <f t="shared" si="16"/>
        <v>43.086621182401466</v>
      </c>
      <c r="G44" s="48"/>
    </row>
    <row r="45" spans="2:7" x14ac:dyDescent="0.25">
      <c r="B45" s="223"/>
      <c r="C45" s="20" t="s">
        <v>33</v>
      </c>
      <c r="D45" s="29">
        <f t="shared" ref="D45:F45" si="17">D23/$D23*100</f>
        <v>100</v>
      </c>
      <c r="E45" s="29">
        <f t="shared" si="17"/>
        <v>52.712872785396613</v>
      </c>
      <c r="F45" s="29">
        <f t="shared" si="17"/>
        <v>47.287127214603117</v>
      </c>
      <c r="G45" s="48"/>
    </row>
    <row r="46" spans="2:7" x14ac:dyDescent="0.25">
      <c r="B46" s="35"/>
      <c r="C46" s="35"/>
      <c r="D46" s="35"/>
      <c r="E46" s="35"/>
      <c r="F46" s="35"/>
      <c r="G46" s="48"/>
    </row>
    <row r="47" spans="2:7" x14ac:dyDescent="0.25">
      <c r="B47" s="35"/>
      <c r="C47" s="35"/>
      <c r="D47" s="35"/>
      <c r="E47" s="35"/>
      <c r="F47" s="35"/>
      <c r="G47" s="48"/>
    </row>
    <row r="48" spans="2:7" x14ac:dyDescent="0.25">
      <c r="B48" s="35"/>
      <c r="C48" s="35"/>
      <c r="D48" s="35"/>
      <c r="E48" s="35"/>
      <c r="F48" s="35"/>
      <c r="G48" s="48"/>
    </row>
    <row r="49" spans="2:7" ht="48.95" customHeight="1" x14ac:dyDescent="0.25">
      <c r="B49" s="242" t="s">
        <v>53</v>
      </c>
      <c r="C49" s="243"/>
      <c r="D49" s="27" t="s">
        <v>24</v>
      </c>
      <c r="E49" s="27" t="s">
        <v>17</v>
      </c>
      <c r="F49" s="27" t="s">
        <v>18</v>
      </c>
      <c r="G49" s="48"/>
    </row>
    <row r="50" spans="2:7" x14ac:dyDescent="0.25">
      <c r="B50" s="217" t="s">
        <v>0</v>
      </c>
      <c r="C50" s="28" t="s">
        <v>3</v>
      </c>
      <c r="D50" s="29">
        <f>D6/D$6*100</f>
        <v>100</v>
      </c>
      <c r="E50" s="29">
        <f t="shared" ref="E50:F50" si="18">E6/E$6*100</f>
        <v>100</v>
      </c>
      <c r="F50" s="29">
        <f t="shared" si="18"/>
        <v>100</v>
      </c>
      <c r="G50" s="48"/>
    </row>
    <row r="51" spans="2:7" x14ac:dyDescent="0.25">
      <c r="B51" s="218"/>
      <c r="C51" s="19" t="s">
        <v>34</v>
      </c>
      <c r="D51" s="29">
        <f t="shared" ref="D51:F51" si="19">D7/D$6*100</f>
        <v>12.426996745090538</v>
      </c>
      <c r="E51" s="29">
        <f t="shared" si="19"/>
        <v>13.295529395778575</v>
      </c>
      <c r="F51" s="29">
        <f t="shared" si="19"/>
        <v>11.478615341374304</v>
      </c>
      <c r="G51" s="48"/>
    </row>
    <row r="52" spans="2:7" x14ac:dyDescent="0.25">
      <c r="B52" s="218"/>
      <c r="C52" s="20" t="s">
        <v>31</v>
      </c>
      <c r="D52" s="29">
        <f t="shared" ref="D52:F52" si="20">D8/D$6*100</f>
        <v>36.605620168291999</v>
      </c>
      <c r="E52" s="29">
        <f t="shared" si="20"/>
        <v>32.741136724792739</v>
      </c>
      <c r="F52" s="29">
        <f t="shared" si="20"/>
        <v>40.825385803908269</v>
      </c>
      <c r="G52" s="48"/>
    </row>
    <row r="53" spans="2:7" x14ac:dyDescent="0.25">
      <c r="B53" s="218"/>
      <c r="C53" s="20" t="s">
        <v>7</v>
      </c>
      <c r="D53" s="29">
        <f t="shared" ref="D53:F53" si="21">D9/D$6*100</f>
        <v>27.396504876772589</v>
      </c>
      <c r="E53" s="29">
        <f t="shared" si="21"/>
        <v>24.097630542149904</v>
      </c>
      <c r="F53" s="29">
        <f t="shared" si="21"/>
        <v>30.998661997376836</v>
      </c>
      <c r="G53" s="48"/>
    </row>
    <row r="54" spans="2:7" x14ac:dyDescent="0.25">
      <c r="B54" s="218"/>
      <c r="C54" s="20" t="s">
        <v>32</v>
      </c>
      <c r="D54" s="29">
        <f t="shared" ref="D54:F54" si="22">D10/D$6*100</f>
        <v>10.546435419417845</v>
      </c>
      <c r="E54" s="29">
        <f t="shared" si="22"/>
        <v>14.185456129273255</v>
      </c>
      <c r="F54" s="29">
        <f t="shared" si="22"/>
        <v>6.5728604867640161</v>
      </c>
      <c r="G54" s="48"/>
    </row>
    <row r="55" spans="2:7" x14ac:dyDescent="0.25">
      <c r="B55" s="219"/>
      <c r="C55" s="20" t="s">
        <v>33</v>
      </c>
      <c r="D55" s="29">
        <f t="shared" ref="D55:F55" si="23">D11/D$6*100</f>
        <v>13.024442790427027</v>
      </c>
      <c r="E55" s="29">
        <f t="shared" si="23"/>
        <v>15.680247208005527</v>
      </c>
      <c r="F55" s="29">
        <f t="shared" si="23"/>
        <v>10.124476370576586</v>
      </c>
      <c r="G55" s="48"/>
    </row>
    <row r="56" spans="2:7" x14ac:dyDescent="0.25">
      <c r="B56" s="220" t="s">
        <v>1</v>
      </c>
      <c r="C56" s="20" t="s">
        <v>3</v>
      </c>
      <c r="D56" s="29">
        <f>D12/D$12*100</f>
        <v>100</v>
      </c>
      <c r="E56" s="29">
        <f t="shared" ref="E56:F56" si="24">E12/E$12*100</f>
        <v>100</v>
      </c>
      <c r="F56" s="29">
        <f t="shared" si="24"/>
        <v>100</v>
      </c>
      <c r="G56" s="48"/>
    </row>
    <row r="57" spans="2:7" x14ac:dyDescent="0.25">
      <c r="B57" s="221"/>
      <c r="C57" s="19" t="s">
        <v>34</v>
      </c>
      <c r="D57" s="29">
        <f t="shared" ref="D57:F57" si="25">D13/D$12*100</f>
        <v>15.906675752185635</v>
      </c>
      <c r="E57" s="29">
        <f t="shared" si="25"/>
        <v>17.637335913180806</v>
      </c>
      <c r="F57" s="29">
        <f t="shared" si="25"/>
        <v>13.098783705863204</v>
      </c>
      <c r="G57" s="48"/>
    </row>
    <row r="58" spans="2:7" x14ac:dyDescent="0.25">
      <c r="B58" s="221"/>
      <c r="C58" s="20" t="s">
        <v>31</v>
      </c>
      <c r="D58" s="29">
        <f t="shared" ref="D58:F58" si="26">D14/D$12*100</f>
        <v>35.777029559515881</v>
      </c>
      <c r="E58" s="29">
        <f t="shared" si="26"/>
        <v>32.229984063402966</v>
      </c>
      <c r="F58" s="29">
        <f t="shared" si="26"/>
        <v>41.53189759250516</v>
      </c>
      <c r="G58" s="48"/>
    </row>
    <row r="59" spans="2:7" x14ac:dyDescent="0.25">
      <c r="B59" s="221"/>
      <c r="C59" s="20" t="s">
        <v>7</v>
      </c>
      <c r="D59" s="29">
        <f t="shared" ref="D59:F59" si="27">D15/D$12*100</f>
        <v>22.799600058913622</v>
      </c>
      <c r="E59" s="29">
        <f t="shared" si="27"/>
        <v>19.33364410959069</v>
      </c>
      <c r="F59" s="29">
        <f t="shared" si="27"/>
        <v>28.422905178164566</v>
      </c>
      <c r="G59" s="48"/>
    </row>
    <row r="60" spans="2:7" x14ac:dyDescent="0.25">
      <c r="B60" s="221"/>
      <c r="C60" s="20" t="s">
        <v>32</v>
      </c>
      <c r="D60" s="29">
        <f t="shared" ref="D60:F60" si="28">D16/D$12*100</f>
        <v>11.431915766506776</v>
      </c>
      <c r="E60" s="29">
        <f t="shared" si="28"/>
        <v>14.783726114931394</v>
      </c>
      <c r="F60" s="29">
        <f t="shared" si="28"/>
        <v>5.9938050211188392</v>
      </c>
      <c r="G60" s="48"/>
    </row>
    <row r="61" spans="2:7" x14ac:dyDescent="0.25">
      <c r="B61" s="223"/>
      <c r="C61" s="20" t="s">
        <v>33</v>
      </c>
      <c r="D61" s="29">
        <f t="shared" ref="D61:F61" si="29">D17/D$12*100</f>
        <v>14.08477886287808</v>
      </c>
      <c r="E61" s="29">
        <f t="shared" si="29"/>
        <v>16.015309798894144</v>
      </c>
      <c r="F61" s="29">
        <f t="shared" si="29"/>
        <v>10.952608502348232</v>
      </c>
      <c r="G61" s="48"/>
    </row>
    <row r="62" spans="2:7" x14ac:dyDescent="0.25">
      <c r="B62" s="220" t="s">
        <v>2</v>
      </c>
      <c r="C62" s="20" t="s">
        <v>3</v>
      </c>
      <c r="D62" s="29">
        <f>D18/D$18*100</f>
        <v>100</v>
      </c>
      <c r="E62" s="29">
        <f t="shared" ref="E62:F62" si="30">E18/E$18*100</f>
        <v>100</v>
      </c>
      <c r="F62" s="29">
        <f t="shared" si="30"/>
        <v>100</v>
      </c>
      <c r="G62" s="48"/>
    </row>
    <row r="63" spans="2:7" x14ac:dyDescent="0.25">
      <c r="B63" s="221"/>
      <c r="C63" s="19" t="s">
        <v>34</v>
      </c>
      <c r="D63" s="29">
        <f t="shared" ref="D63:F63" si="31">D19/D$18*100</f>
        <v>8.4858795148334796</v>
      </c>
      <c r="E63" s="29"/>
      <c r="F63" s="29">
        <f t="shared" si="31"/>
        <v>10.28767892072517</v>
      </c>
      <c r="G63" s="48"/>
    </row>
    <row r="64" spans="2:7" x14ac:dyDescent="0.25">
      <c r="B64" s="221"/>
      <c r="C64" s="20" t="s">
        <v>31</v>
      </c>
      <c r="D64" s="29">
        <f t="shared" ref="D64:F64" si="32">D20/D$18*100</f>
        <v>37.544089699078469</v>
      </c>
      <c r="E64" s="29">
        <f t="shared" si="32"/>
        <v>33.609546120904035</v>
      </c>
      <c r="F64" s="29">
        <f t="shared" si="32"/>
        <v>40.306050505737929</v>
      </c>
      <c r="G64" s="48"/>
    </row>
    <row r="65" spans="2:7" x14ac:dyDescent="0.25">
      <c r="B65" s="221"/>
      <c r="C65" s="20" t="s">
        <v>7</v>
      </c>
      <c r="D65" s="29">
        <f t="shared" ref="D65:F65" si="33">D21/D$18*100</f>
        <v>32.603002587215244</v>
      </c>
      <c r="E65" s="29">
        <f t="shared" si="33"/>
        <v>32.191280235242935</v>
      </c>
      <c r="F65" s="29">
        <f t="shared" si="33"/>
        <v>32.892022387550206</v>
      </c>
      <c r="G65" s="48"/>
    </row>
    <row r="66" spans="2:7" x14ac:dyDescent="0.25">
      <c r="B66" s="221"/>
      <c r="C66" s="20" t="s">
        <v>32</v>
      </c>
      <c r="D66" s="29">
        <f t="shared" ref="D66:F66" si="34">D22/D$18*100</f>
        <v>9.5435320349819648</v>
      </c>
      <c r="E66" s="29">
        <f t="shared" si="34"/>
        <v>13.169041041960003</v>
      </c>
      <c r="F66" s="29">
        <f t="shared" si="34"/>
        <v>6.9985065237611206</v>
      </c>
      <c r="G66" s="48"/>
    </row>
    <row r="67" spans="2:7" x14ac:dyDescent="0.25">
      <c r="B67" s="223"/>
      <c r="C67" s="20" t="s">
        <v>33</v>
      </c>
      <c r="D67" s="29">
        <f t="shared" ref="D67:F67" si="35">D23/D$18*100</f>
        <v>11.823496163890839</v>
      </c>
      <c r="E67" s="29">
        <f t="shared" si="35"/>
        <v>15.111001414739103</v>
      </c>
      <c r="F67" s="29">
        <f t="shared" si="35"/>
        <v>9.5157416622255795</v>
      </c>
      <c r="G67" s="48"/>
    </row>
    <row r="68" spans="2:7" s="4" customFormat="1" x14ac:dyDescent="0.25">
      <c r="B68" s="35"/>
      <c r="C68" s="35"/>
      <c r="D68" s="35"/>
      <c r="E68" s="35"/>
      <c r="F68" s="35"/>
      <c r="G68" s="48"/>
    </row>
    <row r="69" spans="2:7" s="4" customFormat="1" x14ac:dyDescent="0.25">
      <c r="B69" s="35"/>
      <c r="C69" s="35"/>
      <c r="D69" s="35"/>
      <c r="E69" s="35"/>
      <c r="F69" s="35"/>
      <c r="G69" s="48"/>
    </row>
    <row r="70" spans="2:7" s="4" customFormat="1" x14ac:dyDescent="0.25">
      <c r="B70" s="35"/>
      <c r="C70" s="35"/>
      <c r="D70" s="35"/>
      <c r="E70" s="35"/>
      <c r="F70" s="35"/>
      <c r="G70" s="48"/>
    </row>
    <row r="71" spans="2:7" s="4" customFormat="1" ht="48.95" customHeight="1" x14ac:dyDescent="0.25">
      <c r="B71" s="242" t="s">
        <v>75</v>
      </c>
      <c r="C71" s="243"/>
      <c r="D71" s="27" t="s">
        <v>24</v>
      </c>
      <c r="E71" s="27" t="s">
        <v>17</v>
      </c>
      <c r="F71" s="27" t="s">
        <v>18</v>
      </c>
      <c r="G71" s="48"/>
    </row>
    <row r="72" spans="2:7" s="4" customFormat="1" x14ac:dyDescent="0.25">
      <c r="B72" s="217" t="s">
        <v>0</v>
      </c>
      <c r="C72" s="28" t="s">
        <v>3</v>
      </c>
      <c r="D72" s="33">
        <f>E72+F72</f>
        <v>1027</v>
      </c>
      <c r="E72" s="33">
        <f>SUM(E73:E77)</f>
        <v>575</v>
      </c>
      <c r="F72" s="33">
        <f>SUM(F73:F77)</f>
        <v>452</v>
      </c>
      <c r="G72" s="48"/>
    </row>
    <row r="73" spans="2:7" s="4" customFormat="1" x14ac:dyDescent="0.25">
      <c r="B73" s="218"/>
      <c r="C73" s="19" t="s">
        <v>34</v>
      </c>
      <c r="D73" s="33">
        <f t="shared" ref="D73:D89" si="36">E73+F73</f>
        <v>66</v>
      </c>
      <c r="E73" s="208">
        <v>37</v>
      </c>
      <c r="F73" s="208">
        <v>29</v>
      </c>
      <c r="G73" s="48"/>
    </row>
    <row r="74" spans="2:7" s="4" customFormat="1" x14ac:dyDescent="0.25">
      <c r="B74" s="218"/>
      <c r="C74" s="20" t="s">
        <v>31</v>
      </c>
      <c r="D74" s="33">
        <f t="shared" si="36"/>
        <v>265</v>
      </c>
      <c r="E74" s="209">
        <v>121</v>
      </c>
      <c r="F74" s="209">
        <v>144</v>
      </c>
      <c r="G74" s="48"/>
    </row>
    <row r="75" spans="2:7" s="4" customFormat="1" x14ac:dyDescent="0.25">
      <c r="B75" s="218"/>
      <c r="C75" s="20" t="s">
        <v>7</v>
      </c>
      <c r="D75" s="33">
        <f t="shared" si="36"/>
        <v>228</v>
      </c>
      <c r="E75" s="209">
        <v>95</v>
      </c>
      <c r="F75" s="209">
        <v>133</v>
      </c>
      <c r="G75" s="48"/>
    </row>
    <row r="76" spans="2:7" s="4" customFormat="1" x14ac:dyDescent="0.25">
      <c r="B76" s="218"/>
      <c r="C76" s="20" t="s">
        <v>32</v>
      </c>
      <c r="D76" s="33">
        <f t="shared" si="36"/>
        <v>231</v>
      </c>
      <c r="E76" s="209">
        <v>162</v>
      </c>
      <c r="F76" s="209">
        <v>69</v>
      </c>
      <c r="G76" s="48"/>
    </row>
    <row r="77" spans="2:7" s="4" customFormat="1" x14ac:dyDescent="0.25">
      <c r="B77" s="219"/>
      <c r="C77" s="20" t="s">
        <v>33</v>
      </c>
      <c r="D77" s="33">
        <f t="shared" si="36"/>
        <v>237</v>
      </c>
      <c r="E77" s="209">
        <v>160</v>
      </c>
      <c r="F77" s="209">
        <v>77</v>
      </c>
      <c r="G77" s="48"/>
    </row>
    <row r="78" spans="2:7" s="4" customFormat="1" x14ac:dyDescent="0.25">
      <c r="B78" s="220" t="s">
        <v>1</v>
      </c>
      <c r="C78" s="20" t="s">
        <v>3</v>
      </c>
      <c r="D78" s="33">
        <f t="shared" si="36"/>
        <v>516</v>
      </c>
      <c r="E78" s="209">
        <f>SUM(E79:E83)</f>
        <v>344</v>
      </c>
      <c r="F78" s="209">
        <f>SUM(F79:F83)</f>
        <v>172</v>
      </c>
      <c r="G78" s="48"/>
    </row>
    <row r="79" spans="2:7" s="4" customFormat="1" x14ac:dyDescent="0.25">
      <c r="B79" s="221"/>
      <c r="C79" s="19" t="s">
        <v>34</v>
      </c>
      <c r="D79" s="33">
        <f t="shared" si="36"/>
        <v>45</v>
      </c>
      <c r="E79" s="209">
        <v>31</v>
      </c>
      <c r="F79" s="209">
        <v>14</v>
      </c>
      <c r="G79" s="48"/>
    </row>
    <row r="80" spans="2:7" s="4" customFormat="1" x14ac:dyDescent="0.25">
      <c r="B80" s="221"/>
      <c r="C80" s="20" t="s">
        <v>31</v>
      </c>
      <c r="D80" s="33">
        <f t="shared" si="36"/>
        <v>135</v>
      </c>
      <c r="E80" s="209">
        <v>74</v>
      </c>
      <c r="F80" s="209">
        <v>61</v>
      </c>
      <c r="G80" s="48"/>
    </row>
    <row r="81" spans="2:7" s="4" customFormat="1" x14ac:dyDescent="0.25">
      <c r="B81" s="221"/>
      <c r="C81" s="20" t="s">
        <v>7</v>
      </c>
      <c r="D81" s="33">
        <f t="shared" si="36"/>
        <v>91</v>
      </c>
      <c r="E81" s="209">
        <v>47</v>
      </c>
      <c r="F81" s="209">
        <v>44</v>
      </c>
      <c r="G81" s="48"/>
    </row>
    <row r="82" spans="2:7" s="4" customFormat="1" x14ac:dyDescent="0.25">
      <c r="B82" s="221"/>
      <c r="C82" s="20" t="s">
        <v>32</v>
      </c>
      <c r="D82" s="33">
        <f t="shared" si="36"/>
        <v>125</v>
      </c>
      <c r="E82" s="210">
        <v>102</v>
      </c>
      <c r="F82" s="210">
        <v>23</v>
      </c>
      <c r="G82" s="48"/>
    </row>
    <row r="83" spans="2:7" s="4" customFormat="1" x14ac:dyDescent="0.25">
      <c r="B83" s="223"/>
      <c r="C83" s="20" t="s">
        <v>33</v>
      </c>
      <c r="D83" s="33">
        <f t="shared" si="36"/>
        <v>120</v>
      </c>
      <c r="E83" s="210">
        <v>90</v>
      </c>
      <c r="F83" s="210">
        <v>30</v>
      </c>
      <c r="G83" s="48"/>
    </row>
    <row r="84" spans="2:7" s="4" customFormat="1" x14ac:dyDescent="0.25">
      <c r="B84" s="220" t="s">
        <v>2</v>
      </c>
      <c r="C84" s="20" t="s">
        <v>3</v>
      </c>
      <c r="D84" s="33">
        <f t="shared" si="36"/>
        <v>511</v>
      </c>
      <c r="E84" s="209">
        <f>SUM(E85:E89)</f>
        <v>231</v>
      </c>
      <c r="F84" s="209">
        <f>SUM(F85:F89)</f>
        <v>280</v>
      </c>
      <c r="G84" s="48"/>
    </row>
    <row r="85" spans="2:7" s="4" customFormat="1" x14ac:dyDescent="0.25">
      <c r="B85" s="221"/>
      <c r="C85" s="19" t="s">
        <v>34</v>
      </c>
      <c r="D85" s="33">
        <f t="shared" si="36"/>
        <v>21</v>
      </c>
      <c r="E85" s="211">
        <v>6</v>
      </c>
      <c r="F85" s="209">
        <v>15</v>
      </c>
      <c r="G85" s="48"/>
    </row>
    <row r="86" spans="2:7" s="4" customFormat="1" x14ac:dyDescent="0.25">
      <c r="B86" s="221"/>
      <c r="C86" s="20" t="s">
        <v>31</v>
      </c>
      <c r="D86" s="33">
        <f t="shared" si="36"/>
        <v>130</v>
      </c>
      <c r="E86" s="209">
        <v>47</v>
      </c>
      <c r="F86" s="209">
        <v>83</v>
      </c>
      <c r="G86" s="48"/>
    </row>
    <row r="87" spans="2:7" s="4" customFormat="1" x14ac:dyDescent="0.25">
      <c r="B87" s="221"/>
      <c r="C87" s="20" t="s">
        <v>7</v>
      </c>
      <c r="D87" s="33">
        <f t="shared" si="36"/>
        <v>137</v>
      </c>
      <c r="E87" s="209">
        <v>48</v>
      </c>
      <c r="F87" s="209">
        <v>89</v>
      </c>
      <c r="G87" s="48"/>
    </row>
    <row r="88" spans="2:7" s="4" customFormat="1" x14ac:dyDescent="0.25">
      <c r="B88" s="221"/>
      <c r="C88" s="20" t="s">
        <v>32</v>
      </c>
      <c r="D88" s="33">
        <f t="shared" si="36"/>
        <v>106</v>
      </c>
      <c r="E88" s="210">
        <v>60</v>
      </c>
      <c r="F88" s="210">
        <v>46</v>
      </c>
      <c r="G88" s="48"/>
    </row>
    <row r="89" spans="2:7" s="4" customFormat="1" x14ac:dyDescent="0.25">
      <c r="B89" s="223"/>
      <c r="C89" s="20" t="s">
        <v>33</v>
      </c>
      <c r="D89" s="33">
        <f t="shared" si="36"/>
        <v>117</v>
      </c>
      <c r="E89" s="210">
        <v>70</v>
      </c>
      <c r="F89" s="210">
        <v>47</v>
      </c>
      <c r="G89" s="48"/>
    </row>
  </sheetData>
  <mergeCells count="17">
    <mergeCell ref="B3:R3"/>
    <mergeCell ref="B6:B11"/>
    <mergeCell ref="B27:C27"/>
    <mergeCell ref="B28:B33"/>
    <mergeCell ref="B5:C5"/>
    <mergeCell ref="B18:B23"/>
    <mergeCell ref="B71:C71"/>
    <mergeCell ref="B72:B77"/>
    <mergeCell ref="B78:B83"/>
    <mergeCell ref="B84:B89"/>
    <mergeCell ref="B12:B17"/>
    <mergeCell ref="B49:C49"/>
    <mergeCell ref="B50:B55"/>
    <mergeCell ref="B56:B61"/>
    <mergeCell ref="B62:B67"/>
    <mergeCell ref="B34:B39"/>
    <mergeCell ref="B40:B45"/>
  </mergeCells>
  <pageMargins left="0.75" right="0.75" top="1" bottom="1" header="0.5" footer="0.5"/>
  <pageSetup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zoomScaleNormal="100" workbookViewId="0">
      <pane ySplit="5" topLeftCell="A6" activePane="bottomLeft" state="frozen"/>
      <selection activeCell="G119" sqref="G119"/>
      <selection pane="bottomLeft" activeCell="A6" sqref="A6"/>
    </sheetView>
  </sheetViews>
  <sheetFormatPr baseColWidth="10" defaultRowHeight="15" x14ac:dyDescent="0.25"/>
  <cols>
    <col min="1" max="1" width="3.42578125" style="2" customWidth="1"/>
    <col min="2" max="3" width="17.140625" style="1" bestFit="1" customWidth="1"/>
    <col min="4" max="7" width="12" style="1" bestFit="1" customWidth="1"/>
    <col min="8" max="8" width="12" style="4" customWidth="1"/>
    <col min="9" max="9" width="12" style="1" bestFit="1" customWidth="1"/>
    <col min="10" max="16384" width="11.42578125" style="1"/>
  </cols>
  <sheetData>
    <row r="1" spans="2:17" s="4" customFormat="1" ht="69.95" customHeight="1" x14ac:dyDescent="0.25"/>
    <row r="2" spans="2:17" s="4" customFormat="1" ht="18" customHeight="1" x14ac:dyDescent="0.25"/>
    <row r="3" spans="2:17" ht="15" customHeight="1" x14ac:dyDescent="0.25">
      <c r="B3" s="216" t="s">
        <v>58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spans="2:17" ht="15" customHeight="1" x14ac:dyDescent="0.25"/>
    <row r="5" spans="2:17" ht="48.95" customHeight="1" x14ac:dyDescent="0.25">
      <c r="B5" s="242" t="s">
        <v>51</v>
      </c>
      <c r="C5" s="243"/>
      <c r="D5" s="27" t="s">
        <v>24</v>
      </c>
      <c r="E5" s="27" t="s">
        <v>19</v>
      </c>
      <c r="F5" s="27" t="s">
        <v>20</v>
      </c>
      <c r="G5" s="27" t="s">
        <v>21</v>
      </c>
      <c r="H5" s="27" t="s">
        <v>138</v>
      </c>
      <c r="I5" s="27" t="s">
        <v>4</v>
      </c>
    </row>
    <row r="6" spans="2:17" s="4" customFormat="1" x14ac:dyDescent="0.25">
      <c r="B6" s="217" t="s">
        <v>0</v>
      </c>
      <c r="C6" s="28" t="s">
        <v>3</v>
      </c>
      <c r="D6" s="14">
        <v>11106.023300000021</v>
      </c>
      <c r="E6" s="14">
        <v>4329.4011369999971</v>
      </c>
      <c r="F6" s="14">
        <v>2723.791146999999</v>
      </c>
      <c r="G6" s="14">
        <v>2465.3882129999997</v>
      </c>
      <c r="H6" s="14">
        <v>665.00260200000002</v>
      </c>
      <c r="I6" s="14">
        <v>922.44020100000012</v>
      </c>
    </row>
    <row r="7" spans="2:17" x14ac:dyDescent="0.25">
      <c r="B7" s="218"/>
      <c r="C7" s="19" t="s">
        <v>34</v>
      </c>
      <c r="D7" s="14">
        <v>1380.145154</v>
      </c>
      <c r="E7" s="14">
        <v>555.01260200000013</v>
      </c>
      <c r="F7" s="14">
        <v>305.59756700000003</v>
      </c>
      <c r="G7" s="14">
        <v>268.32116500000001</v>
      </c>
      <c r="H7" s="14"/>
      <c r="I7" s="14"/>
    </row>
    <row r="8" spans="2:17" x14ac:dyDescent="0.25">
      <c r="B8" s="218"/>
      <c r="C8" s="20" t="s">
        <v>31</v>
      </c>
      <c r="D8" s="14">
        <v>4065.4287050000166</v>
      </c>
      <c r="E8" s="14">
        <v>1609.3837689999978</v>
      </c>
      <c r="F8" s="14">
        <v>1095.6914539999993</v>
      </c>
      <c r="G8" s="14">
        <v>852.95965399999955</v>
      </c>
      <c r="H8" s="14">
        <v>172.70559899999998</v>
      </c>
      <c r="I8" s="14">
        <v>334.68822900000004</v>
      </c>
    </row>
    <row r="9" spans="2:17" x14ac:dyDescent="0.25">
      <c r="B9" s="218"/>
      <c r="C9" s="20" t="s">
        <v>7</v>
      </c>
      <c r="D9" s="14">
        <v>3042.6622150000053</v>
      </c>
      <c r="E9" s="14">
        <v>1473.4685989999996</v>
      </c>
      <c r="F9" s="14">
        <v>556.47183099999995</v>
      </c>
      <c r="G9" s="14">
        <v>523.68707799999993</v>
      </c>
      <c r="H9" s="14">
        <v>264.81624500000004</v>
      </c>
      <c r="I9" s="14">
        <v>224.21846200000005</v>
      </c>
    </row>
    <row r="10" spans="2:17" x14ac:dyDescent="0.25">
      <c r="B10" s="218"/>
      <c r="C10" s="20" t="s">
        <v>32</v>
      </c>
      <c r="D10" s="14">
        <v>1171.2895750000007</v>
      </c>
      <c r="E10" s="14">
        <v>287.95425799999992</v>
      </c>
      <c r="F10" s="14">
        <v>347.67144799999971</v>
      </c>
      <c r="G10" s="14">
        <v>353.05681300000009</v>
      </c>
      <c r="H10" s="14">
        <v>62.801676</v>
      </c>
      <c r="I10" s="14">
        <v>119.80538</v>
      </c>
    </row>
    <row r="11" spans="2:17" x14ac:dyDescent="0.25">
      <c r="B11" s="219"/>
      <c r="C11" s="20" t="s">
        <v>33</v>
      </c>
      <c r="D11" s="14">
        <v>1446.4976509999983</v>
      </c>
      <c r="E11" s="14">
        <v>403.58190899999983</v>
      </c>
      <c r="F11" s="14">
        <v>418.35884699999986</v>
      </c>
      <c r="G11" s="14">
        <v>467.36350299999987</v>
      </c>
      <c r="H11" s="14">
        <v>80.941141999999999</v>
      </c>
      <c r="I11" s="14">
        <v>76.252250000000004</v>
      </c>
    </row>
    <row r="12" spans="2:17" s="4" customFormat="1" x14ac:dyDescent="0.25">
      <c r="B12" s="220" t="s">
        <v>1</v>
      </c>
      <c r="C12" s="20" t="s">
        <v>3</v>
      </c>
      <c r="D12" s="14">
        <v>5898.3077269999949</v>
      </c>
      <c r="E12" s="14">
        <v>1907.1663080000001</v>
      </c>
      <c r="F12" s="14">
        <v>1488.5986579999999</v>
      </c>
      <c r="G12" s="14">
        <v>1584.2192260000004</v>
      </c>
      <c r="H12" s="14">
        <v>424.04785600000002</v>
      </c>
      <c r="I12" s="14">
        <v>494.27567899999991</v>
      </c>
    </row>
    <row r="13" spans="2:17" x14ac:dyDescent="0.25">
      <c r="B13" s="221"/>
      <c r="C13" s="19" t="s">
        <v>34</v>
      </c>
      <c r="D13" s="14">
        <v>938.22468499999979</v>
      </c>
      <c r="E13" s="14">
        <v>364.30595300000004</v>
      </c>
      <c r="F13" s="14"/>
      <c r="G13" s="14">
        <v>245.09039600000003</v>
      </c>
      <c r="H13" s="14"/>
      <c r="I13" s="14"/>
    </row>
    <row r="14" spans="2:17" x14ac:dyDescent="0.25">
      <c r="B14" s="221"/>
      <c r="C14" s="20" t="s">
        <v>31</v>
      </c>
      <c r="D14" s="14">
        <v>2110.2392989999976</v>
      </c>
      <c r="E14" s="14">
        <v>599.20410900000002</v>
      </c>
      <c r="F14" s="14">
        <v>640.22067199999992</v>
      </c>
      <c r="G14" s="14">
        <v>540.05380800000023</v>
      </c>
      <c r="H14" s="14"/>
      <c r="I14" s="14">
        <v>187.49396399999995</v>
      </c>
    </row>
    <row r="15" spans="2:17" x14ac:dyDescent="0.25">
      <c r="B15" s="221"/>
      <c r="C15" s="20" t="s">
        <v>7</v>
      </c>
      <c r="D15" s="14">
        <v>1344.7905719999976</v>
      </c>
      <c r="E15" s="14">
        <v>606.87196600000004</v>
      </c>
      <c r="F15" s="14">
        <v>288.03572800000012</v>
      </c>
      <c r="G15" s="14">
        <v>241.89790700000006</v>
      </c>
      <c r="H15" s="14"/>
      <c r="I15" s="14"/>
    </row>
    <row r="16" spans="2:17" x14ac:dyDescent="0.25">
      <c r="B16" s="221"/>
      <c r="C16" s="20" t="s">
        <v>32</v>
      </c>
      <c r="D16" s="14">
        <v>674.28957099999991</v>
      </c>
      <c r="E16" s="14">
        <v>122.40662500000001</v>
      </c>
      <c r="F16" s="14">
        <v>202.03539999999995</v>
      </c>
      <c r="G16" s="14">
        <v>230.46997700000009</v>
      </c>
      <c r="H16" s="14"/>
      <c r="I16" s="14">
        <v>77.430413999999999</v>
      </c>
    </row>
    <row r="17" spans="2:9" x14ac:dyDescent="0.25">
      <c r="B17" s="223"/>
      <c r="C17" s="20" t="s">
        <v>33</v>
      </c>
      <c r="D17" s="14">
        <v>830.76359999999988</v>
      </c>
      <c r="E17" s="14">
        <v>214.377655</v>
      </c>
      <c r="F17" s="14">
        <v>217.123459</v>
      </c>
      <c r="G17" s="14">
        <v>326.70713799999999</v>
      </c>
      <c r="H17" s="14"/>
      <c r="I17" s="14"/>
    </row>
    <row r="18" spans="2:9" s="4" customFormat="1" x14ac:dyDescent="0.25">
      <c r="B18" s="220" t="s">
        <v>2</v>
      </c>
      <c r="C18" s="20" t="s">
        <v>3</v>
      </c>
      <c r="D18" s="14">
        <v>5207.7155730000022</v>
      </c>
      <c r="E18" s="14">
        <v>2422.234829</v>
      </c>
      <c r="F18" s="14">
        <v>1235.192489</v>
      </c>
      <c r="G18" s="14">
        <v>881.16898700000002</v>
      </c>
      <c r="H18" s="14">
        <v>240.954746</v>
      </c>
      <c r="I18" s="14">
        <v>428.16452199999998</v>
      </c>
    </row>
    <row r="19" spans="2:9" x14ac:dyDescent="0.25">
      <c r="B19" s="221"/>
      <c r="C19" s="19" t="s">
        <v>34</v>
      </c>
      <c r="D19" s="14">
        <v>441.92046900000014</v>
      </c>
      <c r="E19" s="14"/>
      <c r="F19" s="14"/>
      <c r="G19" s="14"/>
      <c r="H19" s="14"/>
      <c r="I19" s="14"/>
    </row>
    <row r="20" spans="2:9" x14ac:dyDescent="0.25">
      <c r="B20" s="221"/>
      <c r="C20" s="20" t="s">
        <v>31</v>
      </c>
      <c r="D20" s="14">
        <v>1955.1894059999991</v>
      </c>
      <c r="E20" s="14">
        <v>1010.1796599999999</v>
      </c>
      <c r="F20" s="14">
        <v>455.47078199999999</v>
      </c>
      <c r="G20" s="14">
        <v>312.90584599999994</v>
      </c>
      <c r="H20" s="14"/>
      <c r="I20" s="14">
        <v>147.19426500000003</v>
      </c>
    </row>
    <row r="21" spans="2:9" x14ac:dyDescent="0.25">
      <c r="B21" s="221"/>
      <c r="C21" s="20" t="s">
        <v>7</v>
      </c>
      <c r="D21" s="14">
        <v>1697.8716430000018</v>
      </c>
      <c r="E21" s="14">
        <v>866.59663300000022</v>
      </c>
      <c r="F21" s="14">
        <v>268.43610300000006</v>
      </c>
      <c r="G21" s="14">
        <v>281.78917100000001</v>
      </c>
      <c r="H21" s="14">
        <v>163.148672</v>
      </c>
      <c r="I21" s="14"/>
    </row>
    <row r="22" spans="2:9" x14ac:dyDescent="0.25">
      <c r="B22" s="221"/>
      <c r="C22" s="20" t="s">
        <v>32</v>
      </c>
      <c r="D22" s="14">
        <v>497.00000399999982</v>
      </c>
      <c r="E22" s="14">
        <v>165.54763300000008</v>
      </c>
      <c r="F22" s="14">
        <v>145.63604800000002</v>
      </c>
      <c r="G22" s="14">
        <v>122.58683600000001</v>
      </c>
      <c r="H22" s="14"/>
      <c r="I22" s="14"/>
    </row>
    <row r="23" spans="2:9" x14ac:dyDescent="0.25">
      <c r="B23" s="223"/>
      <c r="C23" s="20" t="s">
        <v>33</v>
      </c>
      <c r="D23" s="14">
        <v>615.73405100000105</v>
      </c>
      <c r="E23" s="14">
        <v>189.20425399999982</v>
      </c>
      <c r="F23" s="14">
        <v>201.23538799999994</v>
      </c>
      <c r="G23" s="14">
        <v>140.65636500000002</v>
      </c>
      <c r="H23" s="14"/>
      <c r="I23" s="14"/>
    </row>
    <row r="24" spans="2:9" x14ac:dyDescent="0.25">
      <c r="B24" s="35"/>
      <c r="C24" s="35"/>
      <c r="D24" s="35"/>
      <c r="E24" s="35"/>
      <c r="F24" s="35"/>
      <c r="G24" s="35"/>
      <c r="H24" s="35"/>
      <c r="I24" s="35"/>
    </row>
    <row r="25" spans="2:9" s="4" customFormat="1" x14ac:dyDescent="0.25">
      <c r="B25" s="35"/>
      <c r="C25" s="35"/>
      <c r="D25" s="35"/>
      <c r="E25" s="35"/>
      <c r="F25" s="35"/>
      <c r="G25" s="35"/>
      <c r="H25" s="35"/>
      <c r="I25" s="35"/>
    </row>
    <row r="26" spans="2:9" x14ac:dyDescent="0.25">
      <c r="B26" s="35"/>
      <c r="C26" s="35"/>
      <c r="D26" s="35"/>
      <c r="E26" s="35"/>
      <c r="F26" s="35"/>
      <c r="G26" s="35"/>
      <c r="H26" s="35"/>
      <c r="I26" s="35"/>
    </row>
    <row r="27" spans="2:9" s="4" customFormat="1" ht="48.95" customHeight="1" x14ac:dyDescent="0.25">
      <c r="B27" s="242" t="s">
        <v>52</v>
      </c>
      <c r="C27" s="243"/>
      <c r="D27" s="27" t="s">
        <v>24</v>
      </c>
      <c r="E27" s="27" t="s">
        <v>19</v>
      </c>
      <c r="F27" s="27" t="s">
        <v>20</v>
      </c>
      <c r="G27" s="27" t="s">
        <v>21</v>
      </c>
      <c r="H27" s="27" t="s">
        <v>138</v>
      </c>
      <c r="I27" s="27" t="s">
        <v>4</v>
      </c>
    </row>
    <row r="28" spans="2:9" x14ac:dyDescent="0.25">
      <c r="B28" s="217" t="s">
        <v>0</v>
      </c>
      <c r="C28" s="28" t="s">
        <v>3</v>
      </c>
      <c r="D28" s="29">
        <f>D6/$D6*100</f>
        <v>100</v>
      </c>
      <c r="E28" s="29">
        <f t="shared" ref="E28:I28" si="0">E6/$D6*100</f>
        <v>38.982460418572948</v>
      </c>
      <c r="F28" s="29">
        <f t="shared" si="0"/>
        <v>24.525350554594947</v>
      </c>
      <c r="G28" s="29">
        <f t="shared" si="0"/>
        <v>22.1986587494373</v>
      </c>
      <c r="H28" s="29">
        <f t="shared" si="0"/>
        <v>5.9877652336637794</v>
      </c>
      <c r="I28" s="29">
        <f t="shared" si="0"/>
        <v>8.3057650437308048</v>
      </c>
    </row>
    <row r="29" spans="2:9" x14ac:dyDescent="0.25">
      <c r="B29" s="218"/>
      <c r="C29" s="19" t="s">
        <v>34</v>
      </c>
      <c r="D29" s="29">
        <f t="shared" ref="D29:G29" si="1">D7/$D7*100</f>
        <v>100</v>
      </c>
      <c r="E29" s="29">
        <f t="shared" si="1"/>
        <v>40.214074613198264</v>
      </c>
      <c r="F29" s="29">
        <f t="shared" si="1"/>
        <v>22.142422202063539</v>
      </c>
      <c r="G29" s="29">
        <f t="shared" si="1"/>
        <v>19.441517743430051</v>
      </c>
      <c r="H29" s="29"/>
      <c r="I29" s="29"/>
    </row>
    <row r="30" spans="2:9" x14ac:dyDescent="0.25">
      <c r="B30" s="218"/>
      <c r="C30" s="20" t="s">
        <v>31</v>
      </c>
      <c r="D30" s="29">
        <f t="shared" ref="D30:I30" si="2">D8/$D8*100</f>
        <v>100</v>
      </c>
      <c r="E30" s="29">
        <f t="shared" si="2"/>
        <v>39.587061679882325</v>
      </c>
      <c r="F30" s="29">
        <f t="shared" si="2"/>
        <v>26.951436945688485</v>
      </c>
      <c r="G30" s="29">
        <f t="shared" si="2"/>
        <v>20.980804630787297</v>
      </c>
      <c r="H30" s="29">
        <f t="shared" si="2"/>
        <v>4.2481522007160439</v>
      </c>
      <c r="I30" s="29">
        <f t="shared" si="2"/>
        <v>8.2325445429253605</v>
      </c>
    </row>
    <row r="31" spans="2:9" x14ac:dyDescent="0.25">
      <c r="B31" s="218"/>
      <c r="C31" s="20" t="s">
        <v>7</v>
      </c>
      <c r="D31" s="29">
        <f t="shared" ref="D31:I31" si="3">D9/$D9*100</f>
        <v>100</v>
      </c>
      <c r="E31" s="29">
        <f t="shared" si="3"/>
        <v>48.426952940617404</v>
      </c>
      <c r="F31" s="29">
        <f t="shared" si="3"/>
        <v>18.288978259126242</v>
      </c>
      <c r="G31" s="29">
        <f t="shared" si="3"/>
        <v>17.211476036290772</v>
      </c>
      <c r="H31" s="29">
        <f t="shared" si="3"/>
        <v>8.7034388403183165</v>
      </c>
      <c r="I31" s="29">
        <f t="shared" si="3"/>
        <v>7.3691539236470804</v>
      </c>
    </row>
    <row r="32" spans="2:9" x14ac:dyDescent="0.25">
      <c r="B32" s="218"/>
      <c r="C32" s="20" t="s">
        <v>32</v>
      </c>
      <c r="D32" s="29">
        <f t="shared" ref="D32:I32" si="4">D10/$D10*100</f>
        <v>100</v>
      </c>
      <c r="E32" s="29">
        <f t="shared" si="4"/>
        <v>24.584378120158693</v>
      </c>
      <c r="F32" s="29">
        <f t="shared" si="4"/>
        <v>29.682791977380958</v>
      </c>
      <c r="G32" s="29">
        <f t="shared" si="4"/>
        <v>30.142572813388174</v>
      </c>
      <c r="H32" s="29">
        <f t="shared" si="4"/>
        <v>5.3617548845681453</v>
      </c>
      <c r="I32" s="29">
        <f t="shared" si="4"/>
        <v>10.228502204503949</v>
      </c>
    </row>
    <row r="33" spans="2:9" x14ac:dyDescent="0.25">
      <c r="B33" s="219"/>
      <c r="C33" s="20" t="s">
        <v>33</v>
      </c>
      <c r="D33" s="29">
        <f t="shared" ref="D33:I33" si="5">D11/$D11*100</f>
        <v>100</v>
      </c>
      <c r="E33" s="29">
        <f t="shared" si="5"/>
        <v>27.900626642635334</v>
      </c>
      <c r="F33" s="29">
        <f t="shared" si="5"/>
        <v>28.922193320589106</v>
      </c>
      <c r="G33" s="29">
        <f t="shared" si="5"/>
        <v>32.310007740206167</v>
      </c>
      <c r="H33" s="29">
        <f t="shared" si="5"/>
        <v>5.5956635632310538</v>
      </c>
      <c r="I33" s="29">
        <f t="shared" si="5"/>
        <v>5.2715087333384192</v>
      </c>
    </row>
    <row r="34" spans="2:9" x14ac:dyDescent="0.25">
      <c r="B34" s="220" t="s">
        <v>1</v>
      </c>
      <c r="C34" s="20" t="s">
        <v>3</v>
      </c>
      <c r="D34" s="29">
        <f t="shared" ref="D34:I34" si="6">D12/$D12*100</f>
        <v>100</v>
      </c>
      <c r="E34" s="29">
        <f t="shared" si="6"/>
        <v>32.334126944068849</v>
      </c>
      <c r="F34" s="29">
        <f t="shared" si="6"/>
        <v>25.237724562687962</v>
      </c>
      <c r="G34" s="29">
        <f t="shared" si="6"/>
        <v>26.858877144508835</v>
      </c>
      <c r="H34" s="29">
        <f t="shared" si="6"/>
        <v>7.189313878265212</v>
      </c>
      <c r="I34" s="29">
        <f t="shared" si="6"/>
        <v>8.3799574704692308</v>
      </c>
    </row>
    <row r="35" spans="2:9" x14ac:dyDescent="0.25">
      <c r="B35" s="221"/>
      <c r="C35" s="19" t="s">
        <v>34</v>
      </c>
      <c r="D35" s="29">
        <f t="shared" ref="D35:G35" si="7">D13/$D13*100</f>
        <v>100</v>
      </c>
      <c r="E35" s="29">
        <f t="shared" si="7"/>
        <v>38.829286718244909</v>
      </c>
      <c r="F35" s="29"/>
      <c r="G35" s="29">
        <f t="shared" si="7"/>
        <v>26.122782731942308</v>
      </c>
      <c r="H35" s="29"/>
      <c r="I35" s="29"/>
    </row>
    <row r="36" spans="2:9" x14ac:dyDescent="0.25">
      <c r="B36" s="221"/>
      <c r="C36" s="20" t="s">
        <v>31</v>
      </c>
      <c r="D36" s="29">
        <f t="shared" ref="D36:I36" si="8">D14/$D14*100</f>
        <v>100</v>
      </c>
      <c r="E36" s="29">
        <f t="shared" si="8"/>
        <v>28.395078666384023</v>
      </c>
      <c r="F36" s="29">
        <f t="shared" si="8"/>
        <v>30.33877116701354</v>
      </c>
      <c r="G36" s="29">
        <f t="shared" si="8"/>
        <v>25.592064760424162</v>
      </c>
      <c r="H36" s="29"/>
      <c r="I36" s="29">
        <f t="shared" si="8"/>
        <v>8.8849621978346143</v>
      </c>
    </row>
    <row r="37" spans="2:9" x14ac:dyDescent="0.25">
      <c r="B37" s="221"/>
      <c r="C37" s="20" t="s">
        <v>7</v>
      </c>
      <c r="D37" s="29">
        <f t="shared" ref="D37:G37" si="9">D15/$D15*100</f>
        <v>100</v>
      </c>
      <c r="E37" s="29">
        <f t="shared" si="9"/>
        <v>45.127619023789613</v>
      </c>
      <c r="F37" s="29">
        <f t="shared" si="9"/>
        <v>21.418630826034722</v>
      </c>
      <c r="G37" s="29">
        <f t="shared" si="9"/>
        <v>17.987775348561893</v>
      </c>
      <c r="H37" s="29"/>
      <c r="I37" s="29"/>
    </row>
    <row r="38" spans="2:9" x14ac:dyDescent="0.25">
      <c r="B38" s="221"/>
      <c r="C38" s="20" t="s">
        <v>32</v>
      </c>
      <c r="D38" s="29">
        <f t="shared" ref="D38:I38" si="10">D16/$D16*100</f>
        <v>100</v>
      </c>
      <c r="E38" s="29">
        <f t="shared" si="10"/>
        <v>18.153421061883815</v>
      </c>
      <c r="F38" s="29">
        <f t="shared" si="10"/>
        <v>29.962705740854474</v>
      </c>
      <c r="G38" s="29">
        <f t="shared" si="10"/>
        <v>34.179673972741917</v>
      </c>
      <c r="H38" s="29"/>
      <c r="I38" s="29">
        <f t="shared" si="10"/>
        <v>11.483258429337329</v>
      </c>
    </row>
    <row r="39" spans="2:9" x14ac:dyDescent="0.25">
      <c r="B39" s="223"/>
      <c r="C39" s="20" t="s">
        <v>33</v>
      </c>
      <c r="D39" s="29">
        <f t="shared" ref="D39:G39" si="11">D17/$D17*100</f>
        <v>100</v>
      </c>
      <c r="E39" s="29">
        <f t="shared" si="11"/>
        <v>25.804892631309318</v>
      </c>
      <c r="F39" s="29">
        <f t="shared" si="11"/>
        <v>26.135408315915626</v>
      </c>
      <c r="G39" s="29">
        <f t="shared" si="11"/>
        <v>39.326125747444884</v>
      </c>
      <c r="H39" s="29"/>
      <c r="I39" s="29"/>
    </row>
    <row r="40" spans="2:9" x14ac:dyDescent="0.25">
      <c r="B40" s="220" t="s">
        <v>2</v>
      </c>
      <c r="C40" s="20" t="s">
        <v>3</v>
      </c>
      <c r="D40" s="29">
        <f t="shared" ref="D40:I40" si="12">D18/$D18*100</f>
        <v>100</v>
      </c>
      <c r="E40" s="29">
        <f t="shared" si="12"/>
        <v>46.512425554850843</v>
      </c>
      <c r="F40" s="29">
        <f t="shared" si="12"/>
        <v>23.718509040777821</v>
      </c>
      <c r="G40" s="29">
        <f t="shared" si="12"/>
        <v>16.920451484879887</v>
      </c>
      <c r="H40" s="29">
        <f t="shared" si="12"/>
        <v>4.6268799173529658</v>
      </c>
      <c r="I40" s="29">
        <f t="shared" si="12"/>
        <v>8.221734002138442</v>
      </c>
    </row>
    <row r="41" spans="2:9" x14ac:dyDescent="0.25">
      <c r="B41" s="221"/>
      <c r="C41" s="19" t="s">
        <v>34</v>
      </c>
      <c r="D41" s="29">
        <f t="shared" ref="D41" si="13">D19/$D19*100</f>
        <v>100</v>
      </c>
      <c r="E41" s="29"/>
      <c r="F41" s="29"/>
      <c r="G41" s="29"/>
      <c r="H41" s="29"/>
      <c r="I41" s="29"/>
    </row>
    <row r="42" spans="2:9" x14ac:dyDescent="0.25">
      <c r="B42" s="221"/>
      <c r="C42" s="20" t="s">
        <v>31</v>
      </c>
      <c r="D42" s="29">
        <f t="shared" ref="D42:I42" si="14">D20/$D20*100</f>
        <v>100</v>
      </c>
      <c r="E42" s="29">
        <f t="shared" si="14"/>
        <v>51.66658825482611</v>
      </c>
      <c r="F42" s="29">
        <f t="shared" si="14"/>
        <v>23.295481276763844</v>
      </c>
      <c r="G42" s="29">
        <f t="shared" si="14"/>
        <v>16.003863617497533</v>
      </c>
      <c r="H42" s="29"/>
      <c r="I42" s="29">
        <f t="shared" si="14"/>
        <v>7.5283890424271309</v>
      </c>
    </row>
    <row r="43" spans="2:9" x14ac:dyDescent="0.25">
      <c r="B43" s="221"/>
      <c r="C43" s="20" t="s">
        <v>7</v>
      </c>
      <c r="D43" s="29">
        <f t="shared" ref="D43:H43" si="15">D21/$D21*100</f>
        <v>100</v>
      </c>
      <c r="E43" s="29">
        <f t="shared" si="15"/>
        <v>51.040173535662213</v>
      </c>
      <c r="F43" s="29">
        <f t="shared" si="15"/>
        <v>15.810152911541369</v>
      </c>
      <c r="G43" s="29">
        <f t="shared" si="15"/>
        <v>16.596612126821398</v>
      </c>
      <c r="H43" s="29">
        <f t="shared" si="15"/>
        <v>9.6090109445334448</v>
      </c>
      <c r="I43" s="29"/>
    </row>
    <row r="44" spans="2:9" x14ac:dyDescent="0.25">
      <c r="B44" s="221"/>
      <c r="C44" s="20" t="s">
        <v>32</v>
      </c>
      <c r="D44" s="29">
        <f t="shared" ref="D44:G44" si="16">D22/$D22*100</f>
        <v>100</v>
      </c>
      <c r="E44" s="29">
        <f t="shared" si="16"/>
        <v>33.309382629300771</v>
      </c>
      <c r="F44" s="29">
        <f t="shared" si="16"/>
        <v>29.303027530760357</v>
      </c>
      <c r="G44" s="29">
        <f t="shared" si="16"/>
        <v>24.665359157622873</v>
      </c>
      <c r="H44" s="29"/>
      <c r="I44" s="29"/>
    </row>
    <row r="45" spans="2:9" x14ac:dyDescent="0.25">
      <c r="B45" s="223"/>
      <c r="C45" s="20" t="s">
        <v>33</v>
      </c>
      <c r="D45" s="29">
        <f t="shared" ref="D45:G45" si="17">D23/$D23*100</f>
        <v>100</v>
      </c>
      <c r="E45" s="29">
        <f t="shared" si="17"/>
        <v>30.728242768564947</v>
      </c>
      <c r="F45" s="29">
        <f t="shared" si="17"/>
        <v>32.682192526656223</v>
      </c>
      <c r="G45" s="29">
        <f t="shared" si="17"/>
        <v>22.843687915515297</v>
      </c>
      <c r="H45" s="29"/>
      <c r="I45" s="29"/>
    </row>
    <row r="46" spans="2:9" x14ac:dyDescent="0.25">
      <c r="B46" s="35"/>
      <c r="C46" s="35"/>
      <c r="D46" s="35"/>
      <c r="E46" s="35"/>
      <c r="F46" s="35"/>
      <c r="G46" s="35"/>
      <c r="H46" s="35"/>
      <c r="I46" s="35"/>
    </row>
    <row r="47" spans="2:9" x14ac:dyDescent="0.25">
      <c r="B47" s="35"/>
      <c r="C47" s="35"/>
      <c r="D47" s="35"/>
      <c r="E47" s="35"/>
      <c r="F47" s="35"/>
      <c r="G47" s="35"/>
      <c r="H47" s="35"/>
      <c r="I47" s="35"/>
    </row>
    <row r="48" spans="2:9" x14ac:dyDescent="0.25">
      <c r="B48" s="35"/>
      <c r="C48" s="35"/>
      <c r="D48" s="35"/>
      <c r="E48" s="35"/>
      <c r="F48" s="35"/>
      <c r="G48" s="35"/>
      <c r="H48" s="35"/>
      <c r="I48" s="35"/>
    </row>
    <row r="49" spans="2:9" s="4" customFormat="1" ht="48.95" customHeight="1" x14ac:dyDescent="0.25">
      <c r="B49" s="242" t="s">
        <v>53</v>
      </c>
      <c r="C49" s="243"/>
      <c r="D49" s="27" t="s">
        <v>24</v>
      </c>
      <c r="E49" s="27" t="s">
        <v>19</v>
      </c>
      <c r="F49" s="27" t="s">
        <v>20</v>
      </c>
      <c r="G49" s="27" t="s">
        <v>21</v>
      </c>
      <c r="H49" s="27" t="s">
        <v>138</v>
      </c>
      <c r="I49" s="27" t="s">
        <v>4</v>
      </c>
    </row>
    <row r="50" spans="2:9" x14ac:dyDescent="0.25">
      <c r="B50" s="217" t="s">
        <v>0</v>
      </c>
      <c r="C50" s="28" t="s">
        <v>3</v>
      </c>
      <c r="D50" s="29">
        <f t="shared" ref="D50:I55" si="18">D6/D$6*100</f>
        <v>100</v>
      </c>
      <c r="E50" s="29">
        <f t="shared" si="18"/>
        <v>100</v>
      </c>
      <c r="F50" s="29">
        <f t="shared" si="18"/>
        <v>100</v>
      </c>
      <c r="G50" s="29">
        <f t="shared" si="18"/>
        <v>100</v>
      </c>
      <c r="H50" s="29">
        <f t="shared" si="18"/>
        <v>100</v>
      </c>
      <c r="I50" s="29">
        <f t="shared" si="18"/>
        <v>100</v>
      </c>
    </row>
    <row r="51" spans="2:9" x14ac:dyDescent="0.25">
      <c r="B51" s="218"/>
      <c r="C51" s="19" t="s">
        <v>34</v>
      </c>
      <c r="D51" s="29">
        <f t="shared" si="18"/>
        <v>12.426996745090545</v>
      </c>
      <c r="E51" s="29">
        <f t="shared" si="18"/>
        <v>12.819616026261521</v>
      </c>
      <c r="F51" s="29">
        <f t="shared" si="18"/>
        <v>11.21956679155034</v>
      </c>
      <c r="G51" s="29">
        <f t="shared" si="18"/>
        <v>10.883525912273843</v>
      </c>
      <c r="H51" s="29"/>
      <c r="I51" s="29"/>
    </row>
    <row r="52" spans="2:9" x14ac:dyDescent="0.25">
      <c r="B52" s="218"/>
      <c r="C52" s="20" t="s">
        <v>31</v>
      </c>
      <c r="D52" s="29">
        <f t="shared" si="18"/>
        <v>36.605620168291999</v>
      </c>
      <c r="E52" s="29">
        <f t="shared" si="18"/>
        <v>37.173357655539391</v>
      </c>
      <c r="F52" s="29">
        <f t="shared" si="18"/>
        <v>40.226705898754425</v>
      </c>
      <c r="G52" s="29">
        <f t="shared" si="18"/>
        <v>34.597376977075683</v>
      </c>
      <c r="H52" s="29">
        <f t="shared" si="18"/>
        <v>25.970665149367335</v>
      </c>
      <c r="I52" s="29">
        <f t="shared" si="18"/>
        <v>36.282918788358401</v>
      </c>
    </row>
    <row r="53" spans="2:9" x14ac:dyDescent="0.25">
      <c r="B53" s="218"/>
      <c r="C53" s="20" t="s">
        <v>7</v>
      </c>
      <c r="D53" s="29">
        <f t="shared" si="18"/>
        <v>27.396504876772589</v>
      </c>
      <c r="E53" s="29">
        <f t="shared" si="18"/>
        <v>34.034004989914628</v>
      </c>
      <c r="F53" s="29">
        <f t="shared" si="18"/>
        <v>20.430047715402175</v>
      </c>
      <c r="G53" s="29">
        <f t="shared" si="18"/>
        <v>21.24156655080106</v>
      </c>
      <c r="H53" s="29">
        <f t="shared" si="18"/>
        <v>39.821835915162332</v>
      </c>
      <c r="I53" s="29">
        <f t="shared" si="18"/>
        <v>24.307099989455036</v>
      </c>
    </row>
    <row r="54" spans="2:9" x14ac:dyDescent="0.25">
      <c r="B54" s="218"/>
      <c r="C54" s="20" t="s">
        <v>32</v>
      </c>
      <c r="D54" s="29">
        <f t="shared" si="18"/>
        <v>10.546435419417845</v>
      </c>
      <c r="E54" s="29">
        <f t="shared" si="18"/>
        <v>6.6511336992795753</v>
      </c>
      <c r="F54" s="29">
        <f t="shared" si="18"/>
        <v>12.764247669390045</v>
      </c>
      <c r="G54" s="29">
        <f t="shared" si="18"/>
        <v>14.320536260307016</v>
      </c>
      <c r="H54" s="29">
        <f t="shared" si="18"/>
        <v>9.4438241010070509</v>
      </c>
      <c r="I54" s="29">
        <f t="shared" si="18"/>
        <v>12.987874972287768</v>
      </c>
    </row>
    <row r="55" spans="2:9" x14ac:dyDescent="0.25">
      <c r="B55" s="219"/>
      <c r="C55" s="20" t="s">
        <v>33</v>
      </c>
      <c r="D55" s="29">
        <f t="shared" si="18"/>
        <v>13.024442790427027</v>
      </c>
      <c r="E55" s="29">
        <f t="shared" si="18"/>
        <v>9.3218876290048911</v>
      </c>
      <c r="F55" s="29">
        <f t="shared" si="18"/>
        <v>15.359431924903014</v>
      </c>
      <c r="G55" s="29">
        <f t="shared" si="18"/>
        <v>18.956994299542387</v>
      </c>
      <c r="H55" s="29">
        <f t="shared" si="18"/>
        <v>12.171552676120205</v>
      </c>
      <c r="I55" s="29">
        <f t="shared" si="18"/>
        <v>8.266362406726893</v>
      </c>
    </row>
    <row r="56" spans="2:9" x14ac:dyDescent="0.25">
      <c r="B56" s="220" t="s">
        <v>1</v>
      </c>
      <c r="C56" s="20" t="s">
        <v>3</v>
      </c>
      <c r="D56" s="29">
        <f t="shared" ref="D56:I61" si="19">D12/D$12*100</f>
        <v>100</v>
      </c>
      <c r="E56" s="29">
        <f t="shared" si="19"/>
        <v>100</v>
      </c>
      <c r="F56" s="29">
        <f t="shared" si="19"/>
        <v>100</v>
      </c>
      <c r="G56" s="29">
        <f t="shared" si="19"/>
        <v>100</v>
      </c>
      <c r="H56" s="29">
        <f t="shared" si="19"/>
        <v>100</v>
      </c>
      <c r="I56" s="29">
        <f t="shared" si="19"/>
        <v>100</v>
      </c>
    </row>
    <row r="57" spans="2:9" x14ac:dyDescent="0.25">
      <c r="B57" s="221"/>
      <c r="C57" s="19" t="s">
        <v>34</v>
      </c>
      <c r="D57" s="29">
        <f t="shared" si="19"/>
        <v>15.906675752185635</v>
      </c>
      <c r="E57" s="29">
        <f t="shared" si="19"/>
        <v>19.101949917626168</v>
      </c>
      <c r="F57" s="29"/>
      <c r="G57" s="29">
        <f t="shared" si="19"/>
        <v>15.470737381393196</v>
      </c>
      <c r="H57" s="29"/>
      <c r="I57" s="29"/>
    </row>
    <row r="58" spans="2:9" x14ac:dyDescent="0.25">
      <c r="B58" s="221"/>
      <c r="C58" s="20" t="s">
        <v>31</v>
      </c>
      <c r="D58" s="29">
        <f t="shared" si="19"/>
        <v>35.777029559515881</v>
      </c>
      <c r="E58" s="29">
        <f t="shared" si="19"/>
        <v>31.418555712027608</v>
      </c>
      <c r="F58" s="29">
        <f t="shared" si="19"/>
        <v>43.008279535880114</v>
      </c>
      <c r="G58" s="29">
        <f t="shared" si="19"/>
        <v>34.089588053011049</v>
      </c>
      <c r="H58" s="29"/>
      <c r="I58" s="29">
        <f t="shared" si="19"/>
        <v>37.933074995583581</v>
      </c>
    </row>
    <row r="59" spans="2:9" x14ac:dyDescent="0.25">
      <c r="B59" s="221"/>
      <c r="C59" s="20" t="s">
        <v>7</v>
      </c>
      <c r="D59" s="29">
        <f t="shared" si="19"/>
        <v>22.799600058913622</v>
      </c>
      <c r="E59" s="29">
        <f t="shared" si="19"/>
        <v>31.820610685830133</v>
      </c>
      <c r="F59" s="29">
        <f t="shared" si="19"/>
        <v>19.34945503625465</v>
      </c>
      <c r="G59" s="29">
        <f t="shared" si="19"/>
        <v>15.269219248826364</v>
      </c>
      <c r="H59" s="29"/>
      <c r="I59" s="29"/>
    </row>
    <row r="60" spans="2:9" x14ac:dyDescent="0.25">
      <c r="B60" s="221"/>
      <c r="C60" s="20" t="s">
        <v>32</v>
      </c>
      <c r="D60" s="29">
        <f t="shared" si="19"/>
        <v>11.431915766506776</v>
      </c>
      <c r="E60" s="29">
        <f t="shared" si="19"/>
        <v>6.418245985499027</v>
      </c>
      <c r="F60" s="29">
        <f t="shared" si="19"/>
        <v>13.572187433746832</v>
      </c>
      <c r="G60" s="29">
        <f t="shared" si="19"/>
        <v>14.547858858013887</v>
      </c>
      <c r="H60" s="29"/>
      <c r="I60" s="29">
        <f t="shared" si="19"/>
        <v>15.665430707951142</v>
      </c>
    </row>
    <row r="61" spans="2:9" x14ac:dyDescent="0.25">
      <c r="B61" s="223"/>
      <c r="C61" s="20" t="s">
        <v>33</v>
      </c>
      <c r="D61" s="29">
        <f t="shared" si="19"/>
        <v>14.08477886287808</v>
      </c>
      <c r="E61" s="29">
        <f t="shared" si="19"/>
        <v>11.24063769901707</v>
      </c>
      <c r="F61" s="29">
        <f t="shared" si="19"/>
        <v>14.585762108083266</v>
      </c>
      <c r="G61" s="29">
        <f t="shared" si="19"/>
        <v>20.622596458755506</v>
      </c>
      <c r="H61" s="29"/>
      <c r="I61" s="29"/>
    </row>
    <row r="62" spans="2:9" x14ac:dyDescent="0.25">
      <c r="B62" s="220" t="s">
        <v>2</v>
      </c>
      <c r="C62" s="20" t="s">
        <v>3</v>
      </c>
      <c r="D62" s="29">
        <f t="shared" ref="D62:I67" si="20">D18/D$18*100</f>
        <v>100</v>
      </c>
      <c r="E62" s="29">
        <f t="shared" si="20"/>
        <v>100</v>
      </c>
      <c r="F62" s="29">
        <f t="shared" si="20"/>
        <v>100</v>
      </c>
      <c r="G62" s="29">
        <f t="shared" si="20"/>
        <v>100</v>
      </c>
      <c r="H62" s="29">
        <f t="shared" si="20"/>
        <v>100</v>
      </c>
      <c r="I62" s="29">
        <f t="shared" si="20"/>
        <v>100</v>
      </c>
    </row>
    <row r="63" spans="2:9" x14ac:dyDescent="0.25">
      <c r="B63" s="221"/>
      <c r="C63" s="19" t="s">
        <v>34</v>
      </c>
      <c r="D63" s="29">
        <f t="shared" si="20"/>
        <v>8.4858795148334796</v>
      </c>
      <c r="E63" s="29"/>
      <c r="F63" s="29"/>
      <c r="G63" s="29"/>
      <c r="H63" s="29"/>
      <c r="I63" s="29"/>
    </row>
    <row r="64" spans="2:9" x14ac:dyDescent="0.25">
      <c r="B64" s="221"/>
      <c r="C64" s="20" t="s">
        <v>31</v>
      </c>
      <c r="D64" s="29">
        <f t="shared" si="20"/>
        <v>37.544089699078469</v>
      </c>
      <c r="E64" s="29">
        <f t="shared" si="20"/>
        <v>41.704447806038871</v>
      </c>
      <c r="F64" s="29">
        <f t="shared" si="20"/>
        <v>36.87447795029459</v>
      </c>
      <c r="G64" s="29">
        <f t="shared" si="20"/>
        <v>35.510310804889905</v>
      </c>
      <c r="H64" s="29"/>
      <c r="I64" s="29">
        <f t="shared" si="20"/>
        <v>34.377968616465623</v>
      </c>
    </row>
    <row r="65" spans="2:9" x14ac:dyDescent="0.25">
      <c r="B65" s="221"/>
      <c r="C65" s="20" t="s">
        <v>7</v>
      </c>
      <c r="D65" s="29">
        <f t="shared" si="20"/>
        <v>32.603002587215244</v>
      </c>
      <c r="E65" s="29">
        <f t="shared" si="20"/>
        <v>35.77673901079887</v>
      </c>
      <c r="F65" s="29">
        <f t="shared" si="20"/>
        <v>21.732329607778247</v>
      </c>
      <c r="G65" s="29">
        <f t="shared" si="20"/>
        <v>31.979015961441231</v>
      </c>
      <c r="H65" s="29">
        <f t="shared" si="20"/>
        <v>67.709258567581827</v>
      </c>
      <c r="I65" s="29"/>
    </row>
    <row r="66" spans="2:9" x14ac:dyDescent="0.25">
      <c r="B66" s="221"/>
      <c r="C66" s="20" t="s">
        <v>32</v>
      </c>
      <c r="D66" s="29">
        <f t="shared" si="20"/>
        <v>9.5435320349819648</v>
      </c>
      <c r="E66" s="29">
        <f t="shared" si="20"/>
        <v>6.8344997362763991</v>
      </c>
      <c r="F66" s="29">
        <f t="shared" si="20"/>
        <v>11.790554856588026</v>
      </c>
      <c r="G66" s="29">
        <f t="shared" si="20"/>
        <v>13.911841861043619</v>
      </c>
      <c r="H66" s="29"/>
      <c r="I66" s="29"/>
    </row>
    <row r="67" spans="2:9" x14ac:dyDescent="0.25">
      <c r="B67" s="223"/>
      <c r="C67" s="20" t="s">
        <v>33</v>
      </c>
      <c r="D67" s="29">
        <f t="shared" si="20"/>
        <v>11.823496163890839</v>
      </c>
      <c r="E67" s="29">
        <f t="shared" si="20"/>
        <v>7.8111441440263354</v>
      </c>
      <c r="F67" s="29">
        <f t="shared" si="20"/>
        <v>16.291824132036147</v>
      </c>
      <c r="G67" s="29">
        <f t="shared" si="20"/>
        <v>15.962473381964362</v>
      </c>
      <c r="H67" s="29"/>
      <c r="I67" s="29"/>
    </row>
    <row r="68" spans="2:9" x14ac:dyDescent="0.25">
      <c r="B68" s="35"/>
      <c r="C68" s="35"/>
      <c r="D68" s="35"/>
      <c r="E68" s="35"/>
      <c r="F68" s="35"/>
      <c r="G68" s="35"/>
      <c r="H68" s="35"/>
      <c r="I68" s="35"/>
    </row>
    <row r="69" spans="2:9" x14ac:dyDescent="0.25">
      <c r="B69" s="35"/>
      <c r="C69" s="35"/>
      <c r="D69" s="35"/>
      <c r="E69" s="35"/>
      <c r="F69" s="35"/>
      <c r="G69" s="35"/>
      <c r="H69" s="35"/>
      <c r="I69" s="35"/>
    </row>
    <row r="70" spans="2:9" s="4" customFormat="1" x14ac:dyDescent="0.25">
      <c r="B70" s="35"/>
      <c r="C70" s="35"/>
      <c r="D70" s="35"/>
      <c r="E70" s="35"/>
      <c r="F70" s="35"/>
      <c r="G70" s="35"/>
      <c r="H70" s="35"/>
      <c r="I70" s="35"/>
    </row>
    <row r="71" spans="2:9" s="4" customFormat="1" ht="48.95" customHeight="1" x14ac:dyDescent="0.25">
      <c r="B71" s="242" t="s">
        <v>75</v>
      </c>
      <c r="C71" s="243"/>
      <c r="D71" s="27" t="s">
        <v>24</v>
      </c>
      <c r="E71" s="27" t="s">
        <v>19</v>
      </c>
      <c r="F71" s="27" t="s">
        <v>20</v>
      </c>
      <c r="G71" s="27" t="s">
        <v>21</v>
      </c>
      <c r="H71" s="27" t="s">
        <v>138</v>
      </c>
      <c r="I71" s="27" t="s">
        <v>4</v>
      </c>
    </row>
    <row r="72" spans="2:9" s="4" customFormat="1" ht="15" customHeight="1" x14ac:dyDescent="0.25">
      <c r="B72" s="217" t="s">
        <v>0</v>
      </c>
      <c r="C72" s="28" t="s">
        <v>3</v>
      </c>
      <c r="D72" s="59">
        <f t="shared" ref="D72:D89" si="21">SUM(E72:I72)</f>
        <v>1027</v>
      </c>
      <c r="E72" s="59">
        <f>SUM(E73:E77)</f>
        <v>373</v>
      </c>
      <c r="F72" s="59">
        <f t="shared" ref="F72:I72" si="22">SUM(F73:F77)</f>
        <v>258</v>
      </c>
      <c r="G72" s="59">
        <f t="shared" si="22"/>
        <v>250</v>
      </c>
      <c r="H72" s="65">
        <v>62</v>
      </c>
      <c r="I72" s="59">
        <f t="shared" si="22"/>
        <v>84</v>
      </c>
    </row>
    <row r="73" spans="2:9" s="4" customFormat="1" x14ac:dyDescent="0.25">
      <c r="B73" s="218"/>
      <c r="C73" s="19" t="s">
        <v>34</v>
      </c>
      <c r="D73" s="59">
        <f t="shared" si="21"/>
        <v>66</v>
      </c>
      <c r="E73" s="80">
        <v>26</v>
      </c>
      <c r="F73" s="80">
        <v>15</v>
      </c>
      <c r="G73" s="80">
        <v>13</v>
      </c>
      <c r="H73" s="65">
        <v>4</v>
      </c>
      <c r="I73" s="80">
        <v>8</v>
      </c>
    </row>
    <row r="74" spans="2:9" s="4" customFormat="1" x14ac:dyDescent="0.25">
      <c r="B74" s="218"/>
      <c r="C74" s="20" t="s">
        <v>31</v>
      </c>
      <c r="D74" s="59">
        <f t="shared" si="21"/>
        <v>265</v>
      </c>
      <c r="E74" s="80">
        <v>107</v>
      </c>
      <c r="F74" s="80">
        <v>71</v>
      </c>
      <c r="G74" s="80">
        <v>54</v>
      </c>
      <c r="H74" s="65">
        <v>11</v>
      </c>
      <c r="I74" s="80">
        <v>22</v>
      </c>
    </row>
    <row r="75" spans="2:9" s="4" customFormat="1" x14ac:dyDescent="0.25">
      <c r="B75" s="218"/>
      <c r="C75" s="20" t="s">
        <v>7</v>
      </c>
      <c r="D75" s="59">
        <f t="shared" si="21"/>
        <v>228</v>
      </c>
      <c r="E75" s="81">
        <v>121</v>
      </c>
      <c r="F75" s="81">
        <v>38</v>
      </c>
      <c r="G75" s="81">
        <v>36</v>
      </c>
      <c r="H75" s="65">
        <v>16</v>
      </c>
      <c r="I75" s="81">
        <v>17</v>
      </c>
    </row>
    <row r="76" spans="2:9" s="4" customFormat="1" x14ac:dyDescent="0.25">
      <c r="B76" s="218"/>
      <c r="C76" s="20" t="s">
        <v>32</v>
      </c>
      <c r="D76" s="59">
        <f t="shared" si="21"/>
        <v>231</v>
      </c>
      <c r="E76" s="81">
        <v>54</v>
      </c>
      <c r="F76" s="81">
        <v>71</v>
      </c>
      <c r="G76" s="81">
        <v>70</v>
      </c>
      <c r="H76" s="65">
        <v>13</v>
      </c>
      <c r="I76" s="81">
        <v>23</v>
      </c>
    </row>
    <row r="77" spans="2:9" s="4" customFormat="1" x14ac:dyDescent="0.25">
      <c r="B77" s="219"/>
      <c r="C77" s="20" t="s">
        <v>33</v>
      </c>
      <c r="D77" s="59">
        <f t="shared" si="21"/>
        <v>237</v>
      </c>
      <c r="E77" s="81">
        <v>65</v>
      </c>
      <c r="F77" s="81">
        <v>63</v>
      </c>
      <c r="G77" s="81">
        <v>77</v>
      </c>
      <c r="H77" s="65">
        <v>18</v>
      </c>
      <c r="I77" s="81">
        <v>14</v>
      </c>
    </row>
    <row r="78" spans="2:9" s="4" customFormat="1" ht="15" customHeight="1" x14ac:dyDescent="0.25">
      <c r="B78" s="220" t="s">
        <v>1</v>
      </c>
      <c r="C78" s="20" t="s">
        <v>3</v>
      </c>
      <c r="D78" s="59">
        <f t="shared" si="21"/>
        <v>516</v>
      </c>
      <c r="E78" s="82">
        <f>SUM(E79:E83)</f>
        <v>145</v>
      </c>
      <c r="F78" s="82">
        <f t="shared" ref="F78:I78" si="23">SUM(F79:F83)</f>
        <v>136</v>
      </c>
      <c r="G78" s="82">
        <f t="shared" si="23"/>
        <v>154</v>
      </c>
      <c r="H78" s="65">
        <v>37</v>
      </c>
      <c r="I78" s="82">
        <f t="shared" si="23"/>
        <v>44</v>
      </c>
    </row>
    <row r="79" spans="2:9" x14ac:dyDescent="0.25">
      <c r="B79" s="221"/>
      <c r="C79" s="19" t="s">
        <v>34</v>
      </c>
      <c r="D79" s="59">
        <f t="shared" si="21"/>
        <v>45</v>
      </c>
      <c r="E79" s="80">
        <v>17</v>
      </c>
      <c r="F79" s="80">
        <v>7</v>
      </c>
      <c r="G79" s="80">
        <v>12</v>
      </c>
      <c r="H79" s="65">
        <v>4</v>
      </c>
      <c r="I79" s="80">
        <v>5</v>
      </c>
    </row>
    <row r="80" spans="2:9" x14ac:dyDescent="0.25">
      <c r="B80" s="221"/>
      <c r="C80" s="20" t="s">
        <v>31</v>
      </c>
      <c r="D80" s="59">
        <f t="shared" si="21"/>
        <v>135</v>
      </c>
      <c r="E80" s="80">
        <v>39</v>
      </c>
      <c r="F80" s="80">
        <v>41</v>
      </c>
      <c r="G80" s="80">
        <v>34</v>
      </c>
      <c r="H80" s="65">
        <v>9</v>
      </c>
      <c r="I80" s="80">
        <v>12</v>
      </c>
    </row>
    <row r="81" spans="2:9" s="4" customFormat="1" x14ac:dyDescent="0.25">
      <c r="B81" s="221"/>
      <c r="C81" s="20" t="s">
        <v>7</v>
      </c>
      <c r="D81" s="59">
        <f t="shared" si="21"/>
        <v>91</v>
      </c>
      <c r="E81" s="81">
        <v>43</v>
      </c>
      <c r="F81" s="81">
        <v>18</v>
      </c>
      <c r="G81" s="81">
        <v>16</v>
      </c>
      <c r="H81" s="65">
        <v>6</v>
      </c>
      <c r="I81" s="81">
        <v>8</v>
      </c>
    </row>
    <row r="82" spans="2:9" s="4" customFormat="1" x14ac:dyDescent="0.25">
      <c r="B82" s="221"/>
      <c r="C82" s="20" t="s">
        <v>32</v>
      </c>
      <c r="D82" s="59">
        <f t="shared" si="21"/>
        <v>125</v>
      </c>
      <c r="E82" s="81">
        <v>20</v>
      </c>
      <c r="F82" s="81">
        <v>40</v>
      </c>
      <c r="G82" s="81">
        <v>42</v>
      </c>
      <c r="H82" s="65">
        <v>9</v>
      </c>
      <c r="I82" s="81">
        <v>14</v>
      </c>
    </row>
    <row r="83" spans="2:9" s="4" customFormat="1" x14ac:dyDescent="0.25">
      <c r="B83" s="223"/>
      <c r="C83" s="20" t="s">
        <v>33</v>
      </c>
      <c r="D83" s="59">
        <f t="shared" si="21"/>
        <v>120</v>
      </c>
      <c r="E83" s="81">
        <v>26</v>
      </c>
      <c r="F83" s="81">
        <v>30</v>
      </c>
      <c r="G83" s="81">
        <v>50</v>
      </c>
      <c r="H83" s="65">
        <v>9</v>
      </c>
      <c r="I83" s="81">
        <v>5</v>
      </c>
    </row>
    <row r="84" spans="2:9" s="4" customFormat="1" ht="15" customHeight="1" x14ac:dyDescent="0.25">
      <c r="B84" s="220" t="s">
        <v>2</v>
      </c>
      <c r="C84" s="20" t="s">
        <v>3</v>
      </c>
      <c r="D84" s="59">
        <f t="shared" si="21"/>
        <v>511</v>
      </c>
      <c r="E84" s="82">
        <f>SUM(E85:E89)</f>
        <v>228</v>
      </c>
      <c r="F84" s="82">
        <f t="shared" ref="F84:I84" si="24">SUM(F85:F89)</f>
        <v>122</v>
      </c>
      <c r="G84" s="82">
        <f t="shared" si="24"/>
        <v>96</v>
      </c>
      <c r="H84" s="65">
        <v>25</v>
      </c>
      <c r="I84" s="82">
        <f t="shared" si="24"/>
        <v>40</v>
      </c>
    </row>
    <row r="85" spans="2:9" s="4" customFormat="1" x14ac:dyDescent="0.25">
      <c r="B85" s="221"/>
      <c r="C85" s="19" t="s">
        <v>34</v>
      </c>
      <c r="D85" s="59">
        <f t="shared" si="21"/>
        <v>21</v>
      </c>
      <c r="E85" s="80">
        <v>9</v>
      </c>
      <c r="F85" s="80">
        <v>8</v>
      </c>
      <c r="G85" s="80">
        <v>1</v>
      </c>
      <c r="H85" s="65">
        <v>0</v>
      </c>
      <c r="I85" s="80">
        <v>3</v>
      </c>
    </row>
    <row r="86" spans="2:9" x14ac:dyDescent="0.25">
      <c r="B86" s="221"/>
      <c r="C86" s="20" t="s">
        <v>31</v>
      </c>
      <c r="D86" s="59">
        <f t="shared" si="21"/>
        <v>130</v>
      </c>
      <c r="E86" s="80">
        <v>68</v>
      </c>
      <c r="F86" s="80">
        <v>30</v>
      </c>
      <c r="G86" s="80">
        <v>20</v>
      </c>
      <c r="H86" s="65">
        <v>2</v>
      </c>
      <c r="I86" s="80">
        <v>10</v>
      </c>
    </row>
    <row r="87" spans="2:9" x14ac:dyDescent="0.25">
      <c r="B87" s="221"/>
      <c r="C87" s="20" t="s">
        <v>7</v>
      </c>
      <c r="D87" s="59">
        <f t="shared" si="21"/>
        <v>137</v>
      </c>
      <c r="E87" s="81">
        <v>78</v>
      </c>
      <c r="F87" s="81">
        <v>20</v>
      </c>
      <c r="G87" s="81">
        <v>20</v>
      </c>
      <c r="H87" s="65">
        <v>10</v>
      </c>
      <c r="I87" s="81">
        <v>9</v>
      </c>
    </row>
    <row r="88" spans="2:9" x14ac:dyDescent="0.25">
      <c r="B88" s="221"/>
      <c r="C88" s="20" t="s">
        <v>32</v>
      </c>
      <c r="D88" s="59">
        <f t="shared" si="21"/>
        <v>106</v>
      </c>
      <c r="E88" s="81">
        <v>34</v>
      </c>
      <c r="F88" s="81">
        <v>31</v>
      </c>
      <c r="G88" s="81">
        <v>28</v>
      </c>
      <c r="H88" s="65">
        <v>4</v>
      </c>
      <c r="I88" s="81">
        <v>9</v>
      </c>
    </row>
    <row r="89" spans="2:9" x14ac:dyDescent="0.25">
      <c r="B89" s="223"/>
      <c r="C89" s="20" t="s">
        <v>33</v>
      </c>
      <c r="D89" s="59">
        <f t="shared" si="21"/>
        <v>117</v>
      </c>
      <c r="E89" s="81">
        <v>39</v>
      </c>
      <c r="F89" s="81">
        <v>33</v>
      </c>
      <c r="G89" s="81">
        <v>27</v>
      </c>
      <c r="H89" s="65">
        <v>9</v>
      </c>
      <c r="I89" s="81">
        <v>9</v>
      </c>
    </row>
  </sheetData>
  <mergeCells count="17">
    <mergeCell ref="B71:C71"/>
    <mergeCell ref="B72:B77"/>
    <mergeCell ref="B78:B83"/>
    <mergeCell ref="B84:B89"/>
    <mergeCell ref="B56:B61"/>
    <mergeCell ref="B62:B67"/>
    <mergeCell ref="B3:Q3"/>
    <mergeCell ref="B40:B45"/>
    <mergeCell ref="B5:C5"/>
    <mergeCell ref="B49:C49"/>
    <mergeCell ref="B50:B55"/>
    <mergeCell ref="B6:B11"/>
    <mergeCell ref="B12:B17"/>
    <mergeCell ref="B18:B23"/>
    <mergeCell ref="B27:C27"/>
    <mergeCell ref="B28:B33"/>
    <mergeCell ref="B34:B39"/>
  </mergeCells>
  <conditionalFormatting sqref="D72:I89">
    <cfRule type="cellIs" dxfId="8" priority="5" operator="lessThan">
      <formula>10</formula>
    </cfRule>
  </conditionalFormatting>
  <conditionalFormatting sqref="D6:I23">
    <cfRule type="cellIs" dxfId="7" priority="2" operator="lessThan">
      <formula>10</formula>
    </cfRule>
  </conditionalFormatting>
  <pageMargins left="0.75" right="0.75" top="1" bottom="1" header="0.5" footer="0.5"/>
  <pageSetup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workbookViewId="0">
      <pane ySplit="5" topLeftCell="A6" activePane="bottomLeft" state="frozen"/>
      <selection activeCell="G119" sqref="G119"/>
      <selection pane="bottomLeft" activeCell="A6" sqref="A6"/>
    </sheetView>
  </sheetViews>
  <sheetFormatPr baseColWidth="10" defaultRowHeight="15" x14ac:dyDescent="0.25"/>
  <cols>
    <col min="1" max="1" width="4" style="2" customWidth="1"/>
    <col min="2" max="3" width="17.140625" style="1" bestFit="1" customWidth="1"/>
    <col min="4" max="4" width="17.42578125" style="1" customWidth="1"/>
    <col min="5" max="5" width="19" style="4" customWidth="1"/>
    <col min="6" max="7" width="17.42578125" style="1" customWidth="1"/>
    <col min="8" max="8" width="17.42578125" style="4" customWidth="1"/>
    <col min="9" max="16384" width="11.42578125" style="1"/>
  </cols>
  <sheetData>
    <row r="1" spans="2:18" s="4" customFormat="1" ht="69.95" customHeight="1" x14ac:dyDescent="0.25"/>
    <row r="2" spans="2:18" s="4" customFormat="1" ht="18" customHeight="1" x14ac:dyDescent="0.25"/>
    <row r="3" spans="2:18" ht="15" customHeight="1" x14ac:dyDescent="0.25">
      <c r="B3" s="216" t="s">
        <v>176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2:18" ht="15" customHeight="1" x14ac:dyDescent="0.25"/>
    <row r="5" spans="2:18" ht="48.95" customHeight="1" x14ac:dyDescent="0.25">
      <c r="B5" s="242" t="s">
        <v>51</v>
      </c>
      <c r="C5" s="243"/>
      <c r="D5" s="27" t="s">
        <v>24</v>
      </c>
      <c r="E5" s="15" t="s">
        <v>140</v>
      </c>
      <c r="F5" s="27" t="s">
        <v>59</v>
      </c>
      <c r="G5" s="27" t="s">
        <v>60</v>
      </c>
      <c r="H5" s="15" t="s">
        <v>139</v>
      </c>
    </row>
    <row r="6" spans="2:18" s="4" customFormat="1" x14ac:dyDescent="0.25">
      <c r="B6" s="217" t="s">
        <v>0</v>
      </c>
      <c r="C6" s="28" t="s">
        <v>3</v>
      </c>
      <c r="D6" s="14">
        <v>11106.023300000021</v>
      </c>
      <c r="E6" s="14">
        <v>2885.6484209999985</v>
      </c>
      <c r="F6" s="14">
        <v>2906.6053339999989</v>
      </c>
      <c r="G6" s="14">
        <v>4223.2980399999997</v>
      </c>
      <c r="H6" s="14">
        <v>1090.471505</v>
      </c>
    </row>
    <row r="7" spans="2:18" x14ac:dyDescent="0.25">
      <c r="B7" s="218"/>
      <c r="C7" s="19" t="s">
        <v>34</v>
      </c>
      <c r="D7" s="14">
        <v>1380.1451539999994</v>
      </c>
      <c r="E7" s="14">
        <v>265.25945300000001</v>
      </c>
      <c r="F7" s="14">
        <v>294.61364600000002</v>
      </c>
      <c r="G7" s="14">
        <v>676.02694400000007</v>
      </c>
      <c r="H7" s="14"/>
    </row>
    <row r="8" spans="2:18" x14ac:dyDescent="0.25">
      <c r="B8" s="218"/>
      <c r="C8" s="20" t="s">
        <v>31</v>
      </c>
      <c r="D8" s="14">
        <v>4065.4287050000166</v>
      </c>
      <c r="E8" s="14">
        <v>1488.9837979999991</v>
      </c>
      <c r="F8" s="14">
        <v>1170.5384469999995</v>
      </c>
      <c r="G8" s="14">
        <v>1219.7870519999997</v>
      </c>
      <c r="H8" s="14">
        <v>186.11940799999999</v>
      </c>
    </row>
    <row r="9" spans="2:18" x14ac:dyDescent="0.25">
      <c r="B9" s="218"/>
      <c r="C9" s="20" t="s">
        <v>7</v>
      </c>
      <c r="D9" s="14">
        <v>3042.6622150000053</v>
      </c>
      <c r="E9" s="14">
        <v>697.51706799999988</v>
      </c>
      <c r="F9" s="14">
        <v>833.90309699999989</v>
      </c>
      <c r="G9" s="14">
        <v>1262.6470979999999</v>
      </c>
      <c r="H9" s="14">
        <v>248.59495199999998</v>
      </c>
    </row>
    <row r="10" spans="2:18" x14ac:dyDescent="0.25">
      <c r="B10" s="218"/>
      <c r="C10" s="20" t="s">
        <v>32</v>
      </c>
      <c r="D10" s="14">
        <v>1171.2895750000007</v>
      </c>
      <c r="E10" s="14">
        <v>187.70735800000003</v>
      </c>
      <c r="F10" s="14">
        <v>296.63715699999995</v>
      </c>
      <c r="G10" s="14">
        <v>466.45370600000001</v>
      </c>
      <c r="H10" s="14">
        <v>220.491354</v>
      </c>
    </row>
    <row r="11" spans="2:18" x14ac:dyDescent="0.25">
      <c r="B11" s="219"/>
      <c r="C11" s="20" t="s">
        <v>33</v>
      </c>
      <c r="D11" s="14">
        <v>1446.4976509999983</v>
      </c>
      <c r="E11" s="14">
        <v>246.18074399999995</v>
      </c>
      <c r="F11" s="14">
        <v>310.91298699999982</v>
      </c>
      <c r="G11" s="14">
        <v>598.38324</v>
      </c>
      <c r="H11" s="14">
        <v>291.02068000000003</v>
      </c>
    </row>
    <row r="12" spans="2:18" s="4" customFormat="1" x14ac:dyDescent="0.25">
      <c r="B12" s="220" t="s">
        <v>1</v>
      </c>
      <c r="C12" s="28" t="s">
        <v>3</v>
      </c>
      <c r="D12" s="14">
        <v>5898.3077269999949</v>
      </c>
      <c r="E12" s="14">
        <v>1427.994678</v>
      </c>
      <c r="F12" s="14">
        <v>1457.5421839999999</v>
      </c>
      <c r="G12" s="14">
        <v>2393.4152570000001</v>
      </c>
      <c r="H12" s="14">
        <v>619.35560800000007</v>
      </c>
    </row>
    <row r="13" spans="2:18" x14ac:dyDescent="0.25">
      <c r="B13" s="221"/>
      <c r="C13" s="19" t="s">
        <v>34</v>
      </c>
      <c r="D13" s="14">
        <v>938.22468499999979</v>
      </c>
      <c r="E13" s="14"/>
      <c r="F13" s="14"/>
      <c r="G13" s="14">
        <v>441.92046899999991</v>
      </c>
      <c r="H13" s="14"/>
    </row>
    <row r="14" spans="2:18" x14ac:dyDescent="0.25">
      <c r="B14" s="221"/>
      <c r="C14" s="20" t="s">
        <v>31</v>
      </c>
      <c r="D14" s="14">
        <v>2110.2392989999976</v>
      </c>
      <c r="E14" s="14">
        <v>717.46106599999985</v>
      </c>
      <c r="F14" s="14">
        <v>591.02004499999998</v>
      </c>
      <c r="G14" s="14">
        <v>720.98943000000008</v>
      </c>
      <c r="H14" s="14"/>
    </row>
    <row r="15" spans="2:18" x14ac:dyDescent="0.25">
      <c r="B15" s="221"/>
      <c r="C15" s="20" t="s">
        <v>7</v>
      </c>
      <c r="D15" s="14">
        <v>1344.7905719999976</v>
      </c>
      <c r="E15" s="14">
        <v>300.75691400000011</v>
      </c>
      <c r="F15" s="14">
        <v>334.5966890000002</v>
      </c>
      <c r="G15" s="14">
        <v>603.51896600000009</v>
      </c>
      <c r="H15" s="14"/>
    </row>
    <row r="16" spans="2:18" x14ac:dyDescent="0.25">
      <c r="B16" s="221"/>
      <c r="C16" s="20" t="s">
        <v>32</v>
      </c>
      <c r="D16" s="14">
        <v>674.28957099999991</v>
      </c>
      <c r="E16" s="14">
        <v>107.15231399999999</v>
      </c>
      <c r="F16" s="14">
        <v>164.46257400000002</v>
      </c>
      <c r="G16" s="14">
        <v>283.30622899999997</v>
      </c>
      <c r="H16" s="14">
        <v>119.36845399999999</v>
      </c>
    </row>
    <row r="17" spans="2:8" x14ac:dyDescent="0.25">
      <c r="B17" s="223"/>
      <c r="C17" s="20" t="s">
        <v>33</v>
      </c>
      <c r="D17" s="14">
        <v>830.76359999999988</v>
      </c>
      <c r="E17" s="14">
        <v>141.27192799999997</v>
      </c>
      <c r="F17" s="14">
        <v>176.75622699999994</v>
      </c>
      <c r="G17" s="14">
        <v>343.68016299999994</v>
      </c>
      <c r="H17" s="14">
        <v>169.05528200000001</v>
      </c>
    </row>
    <row r="18" spans="2:8" s="4" customFormat="1" x14ac:dyDescent="0.25">
      <c r="B18" s="220" t="s">
        <v>2</v>
      </c>
      <c r="C18" s="28" t="s">
        <v>3</v>
      </c>
      <c r="D18" s="14">
        <v>5207.7155730000022</v>
      </c>
      <c r="E18" s="14">
        <v>1457.6537429999996</v>
      </c>
      <c r="F18" s="14">
        <v>1449.0631499999997</v>
      </c>
      <c r="G18" s="14">
        <v>1829.8827829999998</v>
      </c>
      <c r="H18" s="14">
        <v>471.11589700000002</v>
      </c>
    </row>
    <row r="19" spans="2:8" x14ac:dyDescent="0.25">
      <c r="B19" s="221"/>
      <c r="C19" s="19" t="s">
        <v>34</v>
      </c>
      <c r="D19" s="14">
        <v>441.92046900000014</v>
      </c>
      <c r="E19" s="14"/>
      <c r="F19" s="14"/>
      <c r="G19" s="14">
        <v>234.10647499999999</v>
      </c>
      <c r="H19" s="14"/>
    </row>
    <row r="20" spans="2:8" x14ac:dyDescent="0.25">
      <c r="B20" s="221"/>
      <c r="C20" s="20" t="s">
        <v>31</v>
      </c>
      <c r="D20" s="14">
        <v>1955.1894059999991</v>
      </c>
      <c r="E20" s="14">
        <v>771.52273199999991</v>
      </c>
      <c r="F20" s="14">
        <v>579.51840200000004</v>
      </c>
      <c r="G20" s="14">
        <v>498.79762199999993</v>
      </c>
      <c r="H20" s="14"/>
    </row>
    <row r="21" spans="2:8" x14ac:dyDescent="0.25">
      <c r="B21" s="221"/>
      <c r="C21" s="20" t="s">
        <v>7</v>
      </c>
      <c r="D21" s="14">
        <v>1697.8716430000018</v>
      </c>
      <c r="E21" s="14">
        <v>396.76015399999977</v>
      </c>
      <c r="F21" s="14">
        <v>499.30640799999969</v>
      </c>
      <c r="G21" s="14">
        <v>659.12813199999982</v>
      </c>
      <c r="H21" s="14">
        <v>142.67694899999998</v>
      </c>
    </row>
    <row r="22" spans="2:8" x14ac:dyDescent="0.25">
      <c r="B22" s="221"/>
      <c r="C22" s="20" t="s">
        <v>32</v>
      </c>
      <c r="D22" s="14">
        <v>497.00000399999982</v>
      </c>
      <c r="E22" s="14">
        <v>80.555043999999995</v>
      </c>
      <c r="F22" s="14">
        <v>132.17458299999998</v>
      </c>
      <c r="G22" s="14">
        <v>183.14747700000001</v>
      </c>
      <c r="H22" s="14">
        <v>101.12290000000002</v>
      </c>
    </row>
    <row r="23" spans="2:8" x14ac:dyDescent="0.25">
      <c r="B23" s="223"/>
      <c r="C23" s="20" t="s">
        <v>33</v>
      </c>
      <c r="D23" s="14">
        <v>615.73405100000105</v>
      </c>
      <c r="E23" s="14">
        <v>104.908816</v>
      </c>
      <c r="F23" s="14">
        <v>134.15676000000005</v>
      </c>
      <c r="G23" s="14">
        <v>254.70307700000004</v>
      </c>
      <c r="H23" s="14">
        <v>121.96539799999999</v>
      </c>
    </row>
    <row r="24" spans="2:8" x14ac:dyDescent="0.25">
      <c r="B24" s="35"/>
      <c r="C24" s="35"/>
      <c r="D24" s="35"/>
      <c r="E24" s="35"/>
      <c r="F24" s="35"/>
      <c r="G24" s="35"/>
      <c r="H24" s="35"/>
    </row>
    <row r="25" spans="2:8" x14ac:dyDescent="0.25">
      <c r="B25" s="35"/>
      <c r="C25" s="35"/>
      <c r="D25" s="35"/>
      <c r="E25" s="35"/>
      <c r="F25" s="35"/>
      <c r="G25" s="35"/>
      <c r="H25" s="35"/>
    </row>
    <row r="26" spans="2:8" x14ac:dyDescent="0.25">
      <c r="B26" s="35"/>
      <c r="C26" s="35"/>
      <c r="D26" s="35"/>
      <c r="E26" s="35"/>
      <c r="F26" s="35"/>
      <c r="G26" s="35"/>
      <c r="H26" s="35"/>
    </row>
    <row r="27" spans="2:8" s="4" customFormat="1" ht="48.95" customHeight="1" x14ac:dyDescent="0.25">
      <c r="B27" s="242" t="s">
        <v>52</v>
      </c>
      <c r="C27" s="243"/>
      <c r="D27" s="27" t="s">
        <v>24</v>
      </c>
      <c r="E27" s="15" t="s">
        <v>140</v>
      </c>
      <c r="F27" s="27" t="s">
        <v>59</v>
      </c>
      <c r="G27" s="27" t="s">
        <v>60</v>
      </c>
      <c r="H27" s="15" t="s">
        <v>139</v>
      </c>
    </row>
    <row r="28" spans="2:8" x14ac:dyDescent="0.25">
      <c r="B28" s="217" t="s">
        <v>0</v>
      </c>
      <c r="C28" s="28" t="s">
        <v>3</v>
      </c>
      <c r="D28" s="29">
        <f>D6/$D6*100</f>
        <v>100</v>
      </c>
      <c r="E28" s="29">
        <f t="shared" ref="E28:H28" si="0">E6/$D6*100</f>
        <v>25.982733360553933</v>
      </c>
      <c r="F28" s="29">
        <f t="shared" si="0"/>
        <v>26.171431983219357</v>
      </c>
      <c r="G28" s="29">
        <f t="shared" si="0"/>
        <v>38.027095080918762</v>
      </c>
      <c r="H28" s="29">
        <f t="shared" si="0"/>
        <v>9.8187395753077329</v>
      </c>
    </row>
    <row r="29" spans="2:8" x14ac:dyDescent="0.25">
      <c r="B29" s="218"/>
      <c r="C29" s="19" t="s">
        <v>34</v>
      </c>
      <c r="D29" s="29">
        <f t="shared" ref="D29:G29" si="1">D7/$D7*100</f>
        <v>100</v>
      </c>
      <c r="E29" s="29">
        <f t="shared" si="1"/>
        <v>19.219677889040369</v>
      </c>
      <c r="F29" s="29">
        <f t="shared" si="1"/>
        <v>21.346569608721037</v>
      </c>
      <c r="G29" s="29">
        <f t="shared" si="1"/>
        <v>48.982307552267827</v>
      </c>
      <c r="H29" s="29"/>
    </row>
    <row r="30" spans="2:8" x14ac:dyDescent="0.25">
      <c r="B30" s="218"/>
      <c r="C30" s="20" t="s">
        <v>31</v>
      </c>
      <c r="D30" s="29">
        <f t="shared" ref="D30:H30" si="2">D8/$D8*100</f>
        <v>100</v>
      </c>
      <c r="E30" s="29">
        <f t="shared" si="2"/>
        <v>36.625505107707774</v>
      </c>
      <c r="F30" s="29">
        <f t="shared" si="2"/>
        <v>28.792497223241664</v>
      </c>
      <c r="G30" s="29">
        <f t="shared" si="2"/>
        <v>30.003897264261447</v>
      </c>
      <c r="H30" s="29">
        <f t="shared" si="2"/>
        <v>4.578100404788656</v>
      </c>
    </row>
    <row r="31" spans="2:8" x14ac:dyDescent="0.25">
      <c r="B31" s="218"/>
      <c r="C31" s="20" t="s">
        <v>7</v>
      </c>
      <c r="D31" s="29">
        <f t="shared" ref="D31:H31" si="3">D9/$D9*100</f>
        <v>100</v>
      </c>
      <c r="E31" s="29">
        <f t="shared" si="3"/>
        <v>22.924564697366471</v>
      </c>
      <c r="F31" s="29">
        <f t="shared" si="3"/>
        <v>27.407021814283073</v>
      </c>
      <c r="G31" s="29">
        <f t="shared" si="3"/>
        <v>41.498102936805878</v>
      </c>
      <c r="H31" s="29">
        <f t="shared" si="3"/>
        <v>8.1703105515443983</v>
      </c>
    </row>
    <row r="32" spans="2:8" x14ac:dyDescent="0.25">
      <c r="B32" s="218"/>
      <c r="C32" s="20" t="s">
        <v>32</v>
      </c>
      <c r="D32" s="29">
        <f t="shared" ref="D32:H32" si="4">D10/$D10*100</f>
        <v>100</v>
      </c>
      <c r="E32" s="29">
        <f t="shared" si="4"/>
        <v>16.025700390955834</v>
      </c>
      <c r="F32" s="29">
        <f t="shared" si="4"/>
        <v>25.325689166148322</v>
      </c>
      <c r="G32" s="29">
        <f t="shared" si="4"/>
        <v>39.823944134395603</v>
      </c>
      <c r="H32" s="29">
        <f t="shared" si="4"/>
        <v>18.824666308500174</v>
      </c>
    </row>
    <row r="33" spans="2:8" x14ac:dyDescent="0.25">
      <c r="B33" s="219"/>
      <c r="C33" s="20" t="s">
        <v>33</v>
      </c>
      <c r="D33" s="29">
        <f t="shared" ref="D33:H33" si="5">D11/$D11*100</f>
        <v>100</v>
      </c>
      <c r="E33" s="29">
        <f t="shared" si="5"/>
        <v>17.019090478979301</v>
      </c>
      <c r="F33" s="29">
        <f t="shared" si="5"/>
        <v>21.494192319293312</v>
      </c>
      <c r="G33" s="29">
        <f t="shared" si="5"/>
        <v>41.367729811819842</v>
      </c>
      <c r="H33" s="29">
        <f t="shared" si="5"/>
        <v>20.118987389907652</v>
      </c>
    </row>
    <row r="34" spans="2:8" x14ac:dyDescent="0.25">
      <c r="B34" s="220" t="s">
        <v>1</v>
      </c>
      <c r="C34" s="28" t="s">
        <v>3</v>
      </c>
      <c r="D34" s="29">
        <f t="shared" ref="D34:H34" si="6">D12/$D12*100</f>
        <v>100</v>
      </c>
      <c r="E34" s="29">
        <f t="shared" si="6"/>
        <v>24.210243752851948</v>
      </c>
      <c r="F34" s="29">
        <f t="shared" si="6"/>
        <v>24.711192624419699</v>
      </c>
      <c r="G34" s="29">
        <f t="shared" si="6"/>
        <v>40.577999110557464</v>
      </c>
      <c r="H34" s="29">
        <f t="shared" si="6"/>
        <v>10.500564512170978</v>
      </c>
    </row>
    <row r="35" spans="2:8" x14ac:dyDescent="0.25">
      <c r="B35" s="221"/>
      <c r="C35" s="19" t="s">
        <v>34</v>
      </c>
      <c r="D35" s="29">
        <f t="shared" ref="D35:G35" si="7">D13/$D13*100</f>
        <v>100</v>
      </c>
      <c r="E35" s="29"/>
      <c r="F35" s="29"/>
      <c r="G35" s="29">
        <f t="shared" si="7"/>
        <v>47.101773814446162</v>
      </c>
      <c r="H35" s="29"/>
    </row>
    <row r="36" spans="2:8" x14ac:dyDescent="0.25">
      <c r="B36" s="221"/>
      <c r="C36" s="20" t="s">
        <v>31</v>
      </c>
      <c r="D36" s="29">
        <f t="shared" ref="D36:G36" si="8">D14/$D14*100</f>
        <v>100</v>
      </c>
      <c r="E36" s="29">
        <f t="shared" si="8"/>
        <v>33.999038229455351</v>
      </c>
      <c r="F36" s="29">
        <f t="shared" si="8"/>
        <v>28.007252318733389</v>
      </c>
      <c r="G36" s="29">
        <f t="shared" si="8"/>
        <v>34.166240309412458</v>
      </c>
      <c r="H36" s="29"/>
    </row>
    <row r="37" spans="2:8" x14ac:dyDescent="0.25">
      <c r="B37" s="221"/>
      <c r="C37" s="20" t="s">
        <v>7</v>
      </c>
      <c r="D37" s="29">
        <f t="shared" ref="D37:G37" si="9">D15/$D15*100</f>
        <v>100</v>
      </c>
      <c r="E37" s="29">
        <f t="shared" si="9"/>
        <v>22.364591205655824</v>
      </c>
      <c r="F37" s="29">
        <f t="shared" si="9"/>
        <v>24.88095142594447</v>
      </c>
      <c r="G37" s="29">
        <f t="shared" si="9"/>
        <v>44.878286520289585</v>
      </c>
      <c r="H37" s="29"/>
    </row>
    <row r="38" spans="2:8" x14ac:dyDescent="0.25">
      <c r="B38" s="221"/>
      <c r="C38" s="20" t="s">
        <v>32</v>
      </c>
      <c r="D38" s="29">
        <f t="shared" ref="D38:H38" si="10">D16/$D16*100</f>
        <v>100</v>
      </c>
      <c r="E38" s="29">
        <f t="shared" si="10"/>
        <v>15.891142115855148</v>
      </c>
      <c r="F38" s="29">
        <f t="shared" si="10"/>
        <v>24.390496468170948</v>
      </c>
      <c r="G38" s="29">
        <f t="shared" si="10"/>
        <v>42.015513984569694</v>
      </c>
      <c r="H38" s="29">
        <f t="shared" si="10"/>
        <v>17.702847431404216</v>
      </c>
    </row>
    <row r="39" spans="2:8" x14ac:dyDescent="0.25">
      <c r="B39" s="223"/>
      <c r="C39" s="20" t="s">
        <v>33</v>
      </c>
      <c r="D39" s="29">
        <f t="shared" ref="D39:H39" si="11">D17/$D17*100</f>
        <v>100</v>
      </c>
      <c r="E39" s="29">
        <f t="shared" si="11"/>
        <v>17.005069552878822</v>
      </c>
      <c r="F39" s="29">
        <f t="shared" si="11"/>
        <v>21.276356715676993</v>
      </c>
      <c r="G39" s="29">
        <f t="shared" si="11"/>
        <v>41.369188900428469</v>
      </c>
      <c r="H39" s="29">
        <f t="shared" si="11"/>
        <v>20.349384831015708</v>
      </c>
    </row>
    <row r="40" spans="2:8" x14ac:dyDescent="0.25">
      <c r="B40" s="220" t="s">
        <v>2</v>
      </c>
      <c r="C40" s="28" t="s">
        <v>3</v>
      </c>
      <c r="D40" s="29">
        <f t="shared" ref="D40:H40" si="12">D18/$D18*100</f>
        <v>100</v>
      </c>
      <c r="E40" s="29">
        <f t="shared" si="12"/>
        <v>27.990271791289302</v>
      </c>
      <c r="F40" s="29">
        <f t="shared" si="12"/>
        <v>27.825312839910723</v>
      </c>
      <c r="G40" s="29">
        <f t="shared" si="12"/>
        <v>35.137917141389913</v>
      </c>
      <c r="H40" s="29">
        <f t="shared" si="12"/>
        <v>9.046498227410007</v>
      </c>
    </row>
    <row r="41" spans="2:8" x14ac:dyDescent="0.25">
      <c r="B41" s="221"/>
      <c r="C41" s="19" t="s">
        <v>34</v>
      </c>
      <c r="D41" s="29">
        <f t="shared" ref="D41:G41" si="13">D19/$D19*100</f>
        <v>100</v>
      </c>
      <c r="E41" s="29"/>
      <c r="F41" s="29"/>
      <c r="G41" s="29">
        <f t="shared" si="13"/>
        <v>52.974797824990524</v>
      </c>
      <c r="H41" s="29"/>
    </row>
    <row r="42" spans="2:8" x14ac:dyDescent="0.25">
      <c r="B42" s="221"/>
      <c r="C42" s="20" t="s">
        <v>31</v>
      </c>
      <c r="D42" s="29">
        <f t="shared" ref="D42:G42" si="14">D20/$D20*100</f>
        <v>100</v>
      </c>
      <c r="E42" s="29">
        <f t="shared" si="14"/>
        <v>39.460255340602039</v>
      </c>
      <c r="F42" s="29">
        <f t="shared" si="14"/>
        <v>29.640013403386877</v>
      </c>
      <c r="G42" s="29">
        <f t="shared" si="14"/>
        <v>25.511473234731724</v>
      </c>
      <c r="H42" s="29"/>
    </row>
    <row r="43" spans="2:8" x14ac:dyDescent="0.25">
      <c r="B43" s="221"/>
      <c r="C43" s="20" t="s">
        <v>7</v>
      </c>
      <c r="D43" s="29">
        <f t="shared" ref="D43:H43" si="15">D21/$D21*100</f>
        <v>100</v>
      </c>
      <c r="E43" s="29">
        <f t="shared" si="15"/>
        <v>23.368088844393249</v>
      </c>
      <c r="F43" s="29">
        <f t="shared" si="15"/>
        <v>29.407782976913715</v>
      </c>
      <c r="G43" s="29">
        <f t="shared" si="15"/>
        <v>38.820845775795739</v>
      </c>
      <c r="H43" s="29">
        <f t="shared" si="15"/>
        <v>8.4032824028971564</v>
      </c>
    </row>
    <row r="44" spans="2:8" x14ac:dyDescent="0.25">
      <c r="B44" s="221"/>
      <c r="C44" s="20" t="s">
        <v>32</v>
      </c>
      <c r="D44" s="29">
        <f t="shared" ref="D44:H44" si="16">D22/$D22*100</f>
        <v>100</v>
      </c>
      <c r="E44" s="29">
        <f t="shared" si="16"/>
        <v>16.208258219651849</v>
      </c>
      <c r="F44" s="29">
        <f t="shared" si="16"/>
        <v>26.594483286965936</v>
      </c>
      <c r="G44" s="29">
        <f t="shared" si="16"/>
        <v>36.850598697379503</v>
      </c>
      <c r="H44" s="29">
        <f t="shared" si="16"/>
        <v>20.346659796002747</v>
      </c>
    </row>
    <row r="45" spans="2:8" x14ac:dyDescent="0.25">
      <c r="B45" s="223"/>
      <c r="C45" s="20" t="s">
        <v>33</v>
      </c>
      <c r="D45" s="29">
        <f t="shared" ref="D45:H45" si="17">D23/$D23*100</f>
        <v>100</v>
      </c>
      <c r="E45" s="29">
        <f t="shared" si="17"/>
        <v>17.038007859013117</v>
      </c>
      <c r="F45" s="29">
        <f t="shared" si="17"/>
        <v>21.788101499684611</v>
      </c>
      <c r="G45" s="29">
        <f t="shared" si="17"/>
        <v>41.365761173406277</v>
      </c>
      <c r="H45" s="29">
        <f t="shared" si="17"/>
        <v>19.808129467895839</v>
      </c>
    </row>
    <row r="46" spans="2:8" x14ac:dyDescent="0.25">
      <c r="B46" s="35"/>
      <c r="C46" s="35"/>
      <c r="D46" s="35"/>
      <c r="E46" s="35"/>
      <c r="F46" s="35"/>
      <c r="G46" s="35"/>
      <c r="H46" s="35"/>
    </row>
    <row r="47" spans="2:8" x14ac:dyDescent="0.25">
      <c r="B47" s="35"/>
      <c r="C47" s="35"/>
      <c r="D47" s="35"/>
      <c r="E47" s="35"/>
      <c r="F47" s="35"/>
      <c r="G47" s="35"/>
      <c r="H47" s="35"/>
    </row>
    <row r="48" spans="2:8" x14ac:dyDescent="0.25">
      <c r="B48" s="35"/>
      <c r="C48" s="35"/>
      <c r="D48" s="35"/>
      <c r="E48" s="35"/>
      <c r="F48" s="35"/>
      <c r="G48" s="35"/>
      <c r="H48" s="35"/>
    </row>
    <row r="49" spans="2:8" s="4" customFormat="1" ht="48.95" customHeight="1" x14ac:dyDescent="0.25">
      <c r="B49" s="242" t="s">
        <v>53</v>
      </c>
      <c r="C49" s="243"/>
      <c r="D49" s="27" t="s">
        <v>24</v>
      </c>
      <c r="E49" s="15" t="s">
        <v>140</v>
      </c>
      <c r="F49" s="27" t="s">
        <v>59</v>
      </c>
      <c r="G49" s="27" t="s">
        <v>60</v>
      </c>
      <c r="H49" s="15" t="s">
        <v>139</v>
      </c>
    </row>
    <row r="50" spans="2:8" x14ac:dyDescent="0.25">
      <c r="B50" s="217" t="s">
        <v>0</v>
      </c>
      <c r="C50" s="28" t="s">
        <v>3</v>
      </c>
      <c r="D50" s="29">
        <f>D6/D$6*100</f>
        <v>100</v>
      </c>
      <c r="E50" s="29">
        <f>E6/E$6*100</f>
        <v>100</v>
      </c>
      <c r="F50" s="29">
        <f t="shared" ref="F50:H50" si="18">F6/F$6*100</f>
        <v>100</v>
      </c>
      <c r="G50" s="29">
        <f t="shared" si="18"/>
        <v>100</v>
      </c>
      <c r="H50" s="29">
        <f t="shared" si="18"/>
        <v>100</v>
      </c>
    </row>
    <row r="51" spans="2:8" x14ac:dyDescent="0.25">
      <c r="B51" s="218"/>
      <c r="C51" s="19" t="s">
        <v>34</v>
      </c>
      <c r="D51" s="29">
        <f t="shared" ref="D51:E51" si="19">D7/D$6*100</f>
        <v>12.426996745090538</v>
      </c>
      <c r="E51" s="29">
        <f t="shared" si="19"/>
        <v>9.1923690727395151</v>
      </c>
      <c r="F51" s="29">
        <f t="shared" ref="F51:G51" si="20">F7/F$6*100</f>
        <v>10.13600445006271</v>
      </c>
      <c r="G51" s="29">
        <f t="shared" si="20"/>
        <v>16.007085874526634</v>
      </c>
      <c r="H51" s="29"/>
    </row>
    <row r="52" spans="2:8" x14ac:dyDescent="0.25">
      <c r="B52" s="218"/>
      <c r="C52" s="20" t="s">
        <v>31</v>
      </c>
      <c r="D52" s="29">
        <f t="shared" ref="D52:E52" si="21">D8/D$6*100</f>
        <v>36.605620168291999</v>
      </c>
      <c r="E52" s="29">
        <f t="shared" si="21"/>
        <v>51.599626176358782</v>
      </c>
      <c r="F52" s="29">
        <f t="shared" ref="F52:H52" si="22">F8/F$6*100</f>
        <v>40.271667890636294</v>
      </c>
      <c r="G52" s="29">
        <f t="shared" si="22"/>
        <v>28.882334148503517</v>
      </c>
      <c r="H52" s="29">
        <f t="shared" si="22"/>
        <v>17.067791973161185</v>
      </c>
    </row>
    <row r="53" spans="2:8" x14ac:dyDescent="0.25">
      <c r="B53" s="218"/>
      <c r="C53" s="20" t="s">
        <v>7</v>
      </c>
      <c r="D53" s="29">
        <f t="shared" ref="D53:E53" si="23">D9/D$6*100</f>
        <v>27.396504876772589</v>
      </c>
      <c r="E53" s="29">
        <f t="shared" si="23"/>
        <v>24.171935254617086</v>
      </c>
      <c r="F53" s="29">
        <f t="shared" ref="F53:H53" si="24">F9/F$6*100</f>
        <v>28.68993210895966</v>
      </c>
      <c r="G53" s="29">
        <f t="shared" si="24"/>
        <v>29.897181918991443</v>
      </c>
      <c r="H53" s="29">
        <f t="shared" si="24"/>
        <v>22.797014948134748</v>
      </c>
    </row>
    <row r="54" spans="2:8" x14ac:dyDescent="0.25">
      <c r="B54" s="218"/>
      <c r="C54" s="20" t="s">
        <v>32</v>
      </c>
      <c r="D54" s="29">
        <f t="shared" ref="D54:E54" si="25">D10/D$6*100</f>
        <v>10.546435419417845</v>
      </c>
      <c r="E54" s="29">
        <f t="shared" si="25"/>
        <v>6.5048588952825908</v>
      </c>
      <c r="F54" s="29">
        <f t="shared" ref="F54:H54" si="26">F10/F$6*100</f>
        <v>10.205622123171953</v>
      </c>
      <c r="G54" s="29">
        <f t="shared" si="26"/>
        <v>11.044773577002868</v>
      </c>
      <c r="H54" s="29">
        <f t="shared" si="26"/>
        <v>20.219818031833853</v>
      </c>
    </row>
    <row r="55" spans="2:8" x14ac:dyDescent="0.25">
      <c r="B55" s="219"/>
      <c r="C55" s="20" t="s">
        <v>33</v>
      </c>
      <c r="D55" s="29">
        <f t="shared" ref="D55:E55" si="27">D11/D$6*100</f>
        <v>13.024442790427027</v>
      </c>
      <c r="E55" s="29">
        <f t="shared" si="27"/>
        <v>8.5312106010020425</v>
      </c>
      <c r="F55" s="29">
        <f t="shared" ref="F55:H55" si="28">F11/F$6*100</f>
        <v>10.696773427169385</v>
      </c>
      <c r="G55" s="29">
        <f t="shared" si="28"/>
        <v>14.168624480975536</v>
      </c>
      <c r="H55" s="29">
        <f t="shared" si="28"/>
        <v>26.687600608142443</v>
      </c>
    </row>
    <row r="56" spans="2:8" x14ac:dyDescent="0.25">
      <c r="B56" s="220" t="s">
        <v>1</v>
      </c>
      <c r="C56" s="28" t="s">
        <v>3</v>
      </c>
      <c r="D56" s="29">
        <f>D12/D$12*100</f>
        <v>100</v>
      </c>
      <c r="E56" s="29">
        <f>E12/E$12*100</f>
        <v>100</v>
      </c>
      <c r="F56" s="29">
        <f t="shared" ref="F56:H56" si="29">F12/F$12*100</f>
        <v>100</v>
      </c>
      <c r="G56" s="29">
        <f t="shared" si="29"/>
        <v>100</v>
      </c>
      <c r="H56" s="29">
        <f t="shared" si="29"/>
        <v>100</v>
      </c>
    </row>
    <row r="57" spans="2:8" x14ac:dyDescent="0.25">
      <c r="B57" s="221"/>
      <c r="C57" s="19" t="s">
        <v>34</v>
      </c>
      <c r="D57" s="29">
        <f t="shared" ref="D57" si="30">D13/D$12*100</f>
        <v>15.906675752185635</v>
      </c>
      <c r="E57" s="29"/>
      <c r="F57" s="29"/>
      <c r="G57" s="29">
        <f t="shared" ref="G57" si="31">G13/G$12*100</f>
        <v>18.464011529446012</v>
      </c>
      <c r="H57" s="29"/>
    </row>
    <row r="58" spans="2:8" x14ac:dyDescent="0.25">
      <c r="B58" s="221"/>
      <c r="C58" s="20" t="s">
        <v>31</v>
      </c>
      <c r="D58" s="29">
        <f t="shared" ref="D58:E58" si="32">D14/D$12*100</f>
        <v>35.777029559515881</v>
      </c>
      <c r="E58" s="29">
        <f t="shared" si="32"/>
        <v>50.242558817155469</v>
      </c>
      <c r="F58" s="29">
        <f t="shared" ref="F58:G58" si="33">F14/F$12*100</f>
        <v>40.549086776894278</v>
      </c>
      <c r="G58" s="29">
        <f t="shared" si="33"/>
        <v>30.12387540738402</v>
      </c>
      <c r="H58" s="29"/>
    </row>
    <row r="59" spans="2:8" x14ac:dyDescent="0.25">
      <c r="B59" s="221"/>
      <c r="C59" s="20" t="s">
        <v>7</v>
      </c>
      <c r="D59" s="29">
        <f t="shared" ref="D59:E59" si="34">D15/D$12*100</f>
        <v>22.799600058913622</v>
      </c>
      <c r="E59" s="29">
        <f t="shared" si="34"/>
        <v>21.061487037278727</v>
      </c>
      <c r="F59" s="29">
        <f t="shared" ref="F59:G59" si="35">F15/F$12*100</f>
        <v>22.956226768116665</v>
      </c>
      <c r="G59" s="29">
        <f t="shared" si="35"/>
        <v>25.215806752919018</v>
      </c>
      <c r="H59" s="29"/>
    </row>
    <row r="60" spans="2:8" x14ac:dyDescent="0.25">
      <c r="B60" s="221"/>
      <c r="C60" s="20" t="s">
        <v>32</v>
      </c>
      <c r="D60" s="29">
        <f t="shared" ref="D60:E60" si="36">D16/D$12*100</f>
        <v>11.431915766506776</v>
      </c>
      <c r="E60" s="29">
        <f t="shared" si="36"/>
        <v>7.5036914108163071</v>
      </c>
      <c r="F60" s="29">
        <f t="shared" ref="F60:H60" si="37">F16/F$12*100</f>
        <v>11.283555001383069</v>
      </c>
      <c r="G60" s="29">
        <f t="shared" si="37"/>
        <v>11.836902441873251</v>
      </c>
      <c r="H60" s="29">
        <f t="shared" si="37"/>
        <v>19.273007696735021</v>
      </c>
    </row>
    <row r="61" spans="2:8" x14ac:dyDescent="0.25">
      <c r="B61" s="223"/>
      <c r="C61" s="20" t="s">
        <v>33</v>
      </c>
      <c r="D61" s="29">
        <f t="shared" ref="D61:E61" si="38">D17/D$12*100</f>
        <v>14.08477886287808</v>
      </c>
      <c r="E61" s="29">
        <f t="shared" si="38"/>
        <v>9.8930290271011767</v>
      </c>
      <c r="F61" s="29">
        <f t="shared" ref="F61:H61" si="39">F17/F$12*100</f>
        <v>12.127005924104353</v>
      </c>
      <c r="G61" s="29">
        <f t="shared" si="39"/>
        <v>14.359403868377694</v>
      </c>
      <c r="H61" s="29">
        <f t="shared" si="39"/>
        <v>27.295350169817141</v>
      </c>
    </row>
    <row r="62" spans="2:8" x14ac:dyDescent="0.25">
      <c r="B62" s="220" t="s">
        <v>2</v>
      </c>
      <c r="C62" s="28" t="s">
        <v>3</v>
      </c>
      <c r="D62" s="29">
        <f>D18/D$18*100</f>
        <v>100</v>
      </c>
      <c r="E62" s="29">
        <f>E18/E$18*100</f>
        <v>100</v>
      </c>
      <c r="F62" s="29">
        <f t="shared" ref="F62:H62" si="40">F18/F$18*100</f>
        <v>100</v>
      </c>
      <c r="G62" s="29">
        <f t="shared" si="40"/>
        <v>100</v>
      </c>
      <c r="H62" s="29">
        <f t="shared" si="40"/>
        <v>100</v>
      </c>
    </row>
    <row r="63" spans="2:8" x14ac:dyDescent="0.25">
      <c r="B63" s="221"/>
      <c r="C63" s="19" t="s">
        <v>34</v>
      </c>
      <c r="D63" s="29">
        <f t="shared" ref="D63" si="41">D19/D$18*100</f>
        <v>8.4858795148334796</v>
      </c>
      <c r="E63" s="29"/>
      <c r="F63" s="29"/>
      <c r="G63" s="29">
        <f t="shared" ref="G63" si="42">G19/G$18*100</f>
        <v>12.793523015512193</v>
      </c>
      <c r="H63" s="29"/>
    </row>
    <row r="64" spans="2:8" x14ac:dyDescent="0.25">
      <c r="B64" s="221"/>
      <c r="C64" s="20" t="s">
        <v>31</v>
      </c>
      <c r="D64" s="29">
        <f t="shared" ref="D64:E64" si="43">D20/D$18*100</f>
        <v>37.544089699078469</v>
      </c>
      <c r="E64" s="29">
        <f t="shared" si="43"/>
        <v>52.929081114430353</v>
      </c>
      <c r="F64" s="29">
        <f t="shared" ref="F64:G64" si="44">F20/F$18*100</f>
        <v>39.992625718209737</v>
      </c>
      <c r="G64" s="29">
        <f t="shared" si="44"/>
        <v>27.258446641169364</v>
      </c>
      <c r="H64" s="29"/>
    </row>
    <row r="65" spans="2:8" x14ac:dyDescent="0.25">
      <c r="B65" s="221"/>
      <c r="C65" s="20" t="s">
        <v>7</v>
      </c>
      <c r="D65" s="29">
        <f t="shared" ref="D65:E65" si="45">D21/D$18*100</f>
        <v>32.603002587215244</v>
      </c>
      <c r="E65" s="29">
        <f t="shared" si="45"/>
        <v>27.219094788823238</v>
      </c>
      <c r="F65" s="29">
        <f t="shared" ref="F65:H65" si="46">F21/F$18*100</f>
        <v>34.457187597379715</v>
      </c>
      <c r="G65" s="29">
        <f t="shared" si="46"/>
        <v>36.0202379148785</v>
      </c>
      <c r="H65" s="29">
        <f t="shared" si="46"/>
        <v>30.284893782728791</v>
      </c>
    </row>
    <row r="66" spans="2:8" x14ac:dyDescent="0.25">
      <c r="B66" s="221"/>
      <c r="C66" s="20" t="s">
        <v>32</v>
      </c>
      <c r="D66" s="29">
        <f t="shared" ref="D66:E66" si="47">D22/D$18*100</f>
        <v>9.5435320349819648</v>
      </c>
      <c r="E66" s="29">
        <f t="shared" si="47"/>
        <v>5.5263497512248367</v>
      </c>
      <c r="F66" s="29">
        <f t="shared" ref="F66:H66" si="48">F22/F$18*100</f>
        <v>9.121381839017852</v>
      </c>
      <c r="G66" s="29">
        <f t="shared" si="48"/>
        <v>10.008699939770953</v>
      </c>
      <c r="H66" s="29">
        <f t="shared" si="48"/>
        <v>21.464548456958568</v>
      </c>
    </row>
    <row r="67" spans="2:8" x14ac:dyDescent="0.25">
      <c r="B67" s="223"/>
      <c r="C67" s="20" t="s">
        <v>33</v>
      </c>
      <c r="D67" s="29">
        <f t="shared" ref="D67:E67" si="49">D23/D$18*100</f>
        <v>11.823496163890839</v>
      </c>
      <c r="E67" s="29">
        <f t="shared" si="49"/>
        <v>7.1971012665934628</v>
      </c>
      <c r="F67" s="29">
        <f t="shared" ref="F67:H67" si="50">F23/F$18*100</f>
        <v>9.2581720817343314</v>
      </c>
      <c r="G67" s="29">
        <f t="shared" si="50"/>
        <v>13.919092488668989</v>
      </c>
      <c r="H67" s="29">
        <f t="shared" si="50"/>
        <v>25.888618655549205</v>
      </c>
    </row>
    <row r="68" spans="2:8" x14ac:dyDescent="0.25">
      <c r="B68" s="35"/>
      <c r="C68" s="35"/>
      <c r="D68" s="35"/>
      <c r="E68" s="35"/>
      <c r="F68" s="35"/>
      <c r="G68" s="35"/>
      <c r="H68" s="35"/>
    </row>
    <row r="69" spans="2:8" x14ac:dyDescent="0.25">
      <c r="B69" s="35"/>
      <c r="C69" s="35"/>
      <c r="D69" s="35"/>
      <c r="E69" s="35"/>
      <c r="F69" s="35"/>
      <c r="G69" s="35"/>
      <c r="H69" s="35"/>
    </row>
    <row r="70" spans="2:8" x14ac:dyDescent="0.25">
      <c r="B70" s="35"/>
      <c r="C70" s="35"/>
      <c r="D70" s="35"/>
      <c r="E70" s="35"/>
      <c r="F70" s="35"/>
      <c r="G70" s="35"/>
      <c r="H70" s="35"/>
    </row>
    <row r="71" spans="2:8" s="4" customFormat="1" ht="48.95" customHeight="1" x14ac:dyDescent="0.25">
      <c r="B71" s="242" t="s">
        <v>75</v>
      </c>
      <c r="C71" s="243"/>
      <c r="D71" s="27" t="s">
        <v>24</v>
      </c>
      <c r="E71" s="15" t="s">
        <v>140</v>
      </c>
      <c r="F71" s="27" t="s">
        <v>59</v>
      </c>
      <c r="G71" s="27" t="s">
        <v>60</v>
      </c>
      <c r="H71" s="15" t="s">
        <v>139</v>
      </c>
    </row>
    <row r="72" spans="2:8" x14ac:dyDescent="0.25">
      <c r="B72" s="217" t="s">
        <v>0</v>
      </c>
      <c r="C72" s="28" t="s">
        <v>3</v>
      </c>
      <c r="D72" s="59">
        <f t="shared" ref="D72:D89" si="51">SUM(E72:H72)</f>
        <v>1016</v>
      </c>
      <c r="E72" s="65">
        <v>242</v>
      </c>
      <c r="F72" s="59">
        <f t="shared" ref="F72:G72" si="52">SUM(F73:F77)</f>
        <v>254</v>
      </c>
      <c r="G72" s="59">
        <f t="shared" si="52"/>
        <v>397</v>
      </c>
      <c r="H72" s="65">
        <v>123</v>
      </c>
    </row>
    <row r="73" spans="2:8" x14ac:dyDescent="0.25">
      <c r="B73" s="218"/>
      <c r="C73" s="19" t="s">
        <v>34</v>
      </c>
      <c r="D73" s="59">
        <f t="shared" si="51"/>
        <v>66</v>
      </c>
      <c r="E73" s="65">
        <v>13</v>
      </c>
      <c r="F73" s="84">
        <v>14</v>
      </c>
      <c r="G73" s="84">
        <v>32</v>
      </c>
      <c r="H73" s="65">
        <v>7</v>
      </c>
    </row>
    <row r="74" spans="2:8" x14ac:dyDescent="0.25">
      <c r="B74" s="218"/>
      <c r="C74" s="20" t="s">
        <v>31</v>
      </c>
      <c r="D74" s="59">
        <f t="shared" si="51"/>
        <v>265</v>
      </c>
      <c r="E74" s="65">
        <v>97</v>
      </c>
      <c r="F74" s="84">
        <v>78</v>
      </c>
      <c r="G74" s="84">
        <v>78</v>
      </c>
      <c r="H74" s="65">
        <v>12</v>
      </c>
    </row>
    <row r="75" spans="2:8" x14ac:dyDescent="0.25">
      <c r="B75" s="218"/>
      <c r="C75" s="20" t="s">
        <v>7</v>
      </c>
      <c r="D75" s="59">
        <f t="shared" si="51"/>
        <v>228</v>
      </c>
      <c r="E75" s="65">
        <v>54</v>
      </c>
      <c r="F75" s="85">
        <v>56</v>
      </c>
      <c r="G75" s="85">
        <v>92</v>
      </c>
      <c r="H75" s="65">
        <v>26</v>
      </c>
    </row>
    <row r="76" spans="2:8" x14ac:dyDescent="0.25">
      <c r="B76" s="218"/>
      <c r="C76" s="20" t="s">
        <v>32</v>
      </c>
      <c r="D76" s="59">
        <f t="shared" si="51"/>
        <v>228</v>
      </c>
      <c r="E76" s="65">
        <v>37</v>
      </c>
      <c r="F76" s="85">
        <v>55</v>
      </c>
      <c r="G76" s="85">
        <v>94</v>
      </c>
      <c r="H76" s="65">
        <v>42</v>
      </c>
    </row>
    <row r="77" spans="2:8" x14ac:dyDescent="0.25">
      <c r="B77" s="219"/>
      <c r="C77" s="20" t="s">
        <v>33</v>
      </c>
      <c r="D77" s="59">
        <f t="shared" si="51"/>
        <v>229</v>
      </c>
      <c r="E77" s="65">
        <v>41</v>
      </c>
      <c r="F77" s="85">
        <v>51</v>
      </c>
      <c r="G77" s="85">
        <v>101</v>
      </c>
      <c r="H77" s="65">
        <v>36</v>
      </c>
    </row>
    <row r="78" spans="2:8" x14ac:dyDescent="0.25">
      <c r="B78" s="220" t="s">
        <v>1</v>
      </c>
      <c r="C78" s="28" t="s">
        <v>3</v>
      </c>
      <c r="D78" s="59">
        <f t="shared" si="51"/>
        <v>511</v>
      </c>
      <c r="E78" s="65">
        <v>121</v>
      </c>
      <c r="F78" s="86">
        <f t="shared" ref="F78:G78" si="53">SUM(F79:F83)</f>
        <v>118</v>
      </c>
      <c r="G78" s="86">
        <f t="shared" si="53"/>
        <v>212</v>
      </c>
      <c r="H78" s="65">
        <v>60</v>
      </c>
    </row>
    <row r="79" spans="2:8" x14ac:dyDescent="0.25">
      <c r="B79" s="221"/>
      <c r="C79" s="19" t="s">
        <v>34</v>
      </c>
      <c r="D79" s="59">
        <f t="shared" si="51"/>
        <v>45</v>
      </c>
      <c r="E79" s="65">
        <v>8</v>
      </c>
      <c r="F79" s="83">
        <v>9</v>
      </c>
      <c r="G79" s="83">
        <v>21</v>
      </c>
      <c r="H79" s="65">
        <v>7</v>
      </c>
    </row>
    <row r="80" spans="2:8" x14ac:dyDescent="0.25">
      <c r="B80" s="221"/>
      <c r="C80" s="20" t="s">
        <v>31</v>
      </c>
      <c r="D80" s="59">
        <f t="shared" si="51"/>
        <v>135</v>
      </c>
      <c r="E80" s="65">
        <v>46</v>
      </c>
      <c r="F80" s="84">
        <v>38</v>
      </c>
      <c r="G80" s="84">
        <v>46</v>
      </c>
      <c r="H80" s="65">
        <v>5</v>
      </c>
    </row>
    <row r="81" spans="2:8" x14ac:dyDescent="0.25">
      <c r="B81" s="221"/>
      <c r="C81" s="20" t="s">
        <v>7</v>
      </c>
      <c r="D81" s="59">
        <f t="shared" si="51"/>
        <v>91</v>
      </c>
      <c r="E81" s="65">
        <v>23</v>
      </c>
      <c r="F81" s="84">
        <v>20</v>
      </c>
      <c r="G81" s="84">
        <v>40</v>
      </c>
      <c r="H81" s="65">
        <v>8</v>
      </c>
    </row>
    <row r="82" spans="2:8" x14ac:dyDescent="0.25">
      <c r="B82" s="221"/>
      <c r="C82" s="20" t="s">
        <v>32</v>
      </c>
      <c r="D82" s="59">
        <f t="shared" si="51"/>
        <v>124</v>
      </c>
      <c r="E82" s="65">
        <v>22</v>
      </c>
      <c r="F82" s="85">
        <v>27</v>
      </c>
      <c r="G82" s="85">
        <v>54</v>
      </c>
      <c r="H82" s="65">
        <v>21</v>
      </c>
    </row>
    <row r="83" spans="2:8" x14ac:dyDescent="0.25">
      <c r="B83" s="223"/>
      <c r="C83" s="20" t="s">
        <v>33</v>
      </c>
      <c r="D83" s="59">
        <f t="shared" si="51"/>
        <v>116</v>
      </c>
      <c r="E83" s="65">
        <v>22</v>
      </c>
      <c r="F83" s="85">
        <v>24</v>
      </c>
      <c r="G83" s="85">
        <v>51</v>
      </c>
      <c r="H83" s="65">
        <v>19</v>
      </c>
    </row>
    <row r="84" spans="2:8" x14ac:dyDescent="0.25">
      <c r="B84" s="220" t="s">
        <v>2</v>
      </c>
      <c r="C84" s="28" t="s">
        <v>3</v>
      </c>
      <c r="D84" s="59">
        <f t="shared" si="51"/>
        <v>505</v>
      </c>
      <c r="E84" s="65">
        <v>121</v>
      </c>
      <c r="F84" s="83">
        <f t="shared" ref="F84:G84" si="54">SUM(F85:F89)</f>
        <v>136</v>
      </c>
      <c r="G84" s="83">
        <f t="shared" si="54"/>
        <v>185</v>
      </c>
      <c r="H84" s="65">
        <v>63</v>
      </c>
    </row>
    <row r="85" spans="2:8" x14ac:dyDescent="0.25">
      <c r="B85" s="221"/>
      <c r="C85" s="19" t="s">
        <v>34</v>
      </c>
      <c r="D85" s="59">
        <f t="shared" si="51"/>
        <v>21</v>
      </c>
      <c r="E85" s="65">
        <v>5</v>
      </c>
      <c r="F85" s="84">
        <v>5</v>
      </c>
      <c r="G85" s="84">
        <v>11</v>
      </c>
      <c r="H85" s="65">
        <v>0</v>
      </c>
    </row>
    <row r="86" spans="2:8" x14ac:dyDescent="0.25">
      <c r="B86" s="221"/>
      <c r="C86" s="20" t="s">
        <v>31</v>
      </c>
      <c r="D86" s="59">
        <f t="shared" si="51"/>
        <v>130</v>
      </c>
      <c r="E86" s="65">
        <v>51</v>
      </c>
      <c r="F86" s="84">
        <v>40</v>
      </c>
      <c r="G86" s="84">
        <v>32</v>
      </c>
      <c r="H86" s="65">
        <v>7</v>
      </c>
    </row>
    <row r="87" spans="2:8" x14ac:dyDescent="0.25">
      <c r="B87" s="221"/>
      <c r="C87" s="20" t="s">
        <v>7</v>
      </c>
      <c r="D87" s="59">
        <f t="shared" si="51"/>
        <v>137</v>
      </c>
      <c r="E87" s="65">
        <v>31</v>
      </c>
      <c r="F87" s="85">
        <v>36</v>
      </c>
      <c r="G87" s="85">
        <v>52</v>
      </c>
      <c r="H87" s="65">
        <v>18</v>
      </c>
    </row>
    <row r="88" spans="2:8" x14ac:dyDescent="0.25">
      <c r="B88" s="221"/>
      <c r="C88" s="20" t="s">
        <v>32</v>
      </c>
      <c r="D88" s="59">
        <f t="shared" si="51"/>
        <v>104</v>
      </c>
      <c r="E88" s="65">
        <v>15</v>
      </c>
      <c r="F88" s="85">
        <v>28</v>
      </c>
      <c r="G88" s="85">
        <v>40</v>
      </c>
      <c r="H88" s="65">
        <v>21</v>
      </c>
    </row>
    <row r="89" spans="2:8" x14ac:dyDescent="0.25">
      <c r="B89" s="223"/>
      <c r="C89" s="20" t="s">
        <v>33</v>
      </c>
      <c r="D89" s="59">
        <f t="shared" si="51"/>
        <v>113</v>
      </c>
      <c r="E89" s="65">
        <v>19</v>
      </c>
      <c r="F89" s="85">
        <v>27</v>
      </c>
      <c r="G89" s="85">
        <v>50</v>
      </c>
      <c r="H89" s="65">
        <v>17</v>
      </c>
    </row>
  </sheetData>
  <mergeCells count="17">
    <mergeCell ref="B78:B83"/>
    <mergeCell ref="B5:C5"/>
    <mergeCell ref="B3:R3"/>
    <mergeCell ref="B84:B89"/>
    <mergeCell ref="B6:B11"/>
    <mergeCell ref="B12:B17"/>
    <mergeCell ref="B18:B23"/>
    <mergeCell ref="B27:C27"/>
    <mergeCell ref="B49:C49"/>
    <mergeCell ref="B50:B55"/>
    <mergeCell ref="B56:B61"/>
    <mergeCell ref="B62:B67"/>
    <mergeCell ref="B28:B33"/>
    <mergeCell ref="B34:B39"/>
    <mergeCell ref="B40:B45"/>
    <mergeCell ref="B71:C71"/>
    <mergeCell ref="B72:B77"/>
  </mergeCells>
  <conditionalFormatting sqref="D72:H89">
    <cfRule type="cellIs" dxfId="6" priority="8" operator="lessThan">
      <formula>10</formula>
    </cfRule>
  </conditionalFormatting>
  <conditionalFormatting sqref="D6:H23">
    <cfRule type="cellIs" dxfId="5" priority="3" operator="lessThan">
      <formula>10</formula>
    </cfRule>
  </conditionalFormatting>
  <pageMargins left="0.75" right="0.75" top="1" bottom="1" header="0.5" footer="0.5"/>
  <pageSetup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pane ySplit="6" topLeftCell="A7" activePane="bottomLeft" state="frozen"/>
      <selection activeCell="G119" sqref="G119"/>
      <selection pane="bottomLeft" activeCell="A7" sqref="A7"/>
    </sheetView>
  </sheetViews>
  <sheetFormatPr baseColWidth="10" defaultRowHeight="15" x14ac:dyDescent="0.25"/>
  <cols>
    <col min="1" max="1" width="4.140625" style="2" customWidth="1"/>
    <col min="2" max="3" width="17.140625" style="1" bestFit="1" customWidth="1"/>
    <col min="4" max="6" width="12" style="1" bestFit="1" customWidth="1"/>
    <col min="7" max="7" width="12" style="4" customWidth="1"/>
    <col min="8" max="8" width="12" style="1" bestFit="1" customWidth="1"/>
    <col min="9" max="16384" width="11.42578125" style="1"/>
  </cols>
  <sheetData>
    <row r="1" spans="2:17" s="4" customFormat="1" ht="69.95" customHeight="1" x14ac:dyDescent="0.25"/>
    <row r="2" spans="2:17" s="4" customFormat="1" ht="18" customHeight="1" x14ac:dyDescent="0.25"/>
    <row r="3" spans="2:17" ht="15" customHeight="1" x14ac:dyDescent="0.25">
      <c r="B3" s="216" t="s">
        <v>189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spans="2:17" ht="15" customHeight="1" x14ac:dyDescent="0.25">
      <c r="B4" s="91" t="s">
        <v>159</v>
      </c>
    </row>
    <row r="5" spans="2:17" s="4" customFormat="1" ht="15" customHeight="1" x14ac:dyDescent="0.25"/>
    <row r="6" spans="2:17" ht="48.95" customHeight="1" x14ac:dyDescent="0.25">
      <c r="B6" s="215" t="s">
        <v>51</v>
      </c>
      <c r="C6" s="215"/>
      <c r="D6" s="15" t="s">
        <v>24</v>
      </c>
      <c r="E6" s="15" t="s">
        <v>25</v>
      </c>
      <c r="F6" s="15" t="s">
        <v>26</v>
      </c>
      <c r="G6" s="15" t="s">
        <v>141</v>
      </c>
      <c r="H6" s="15" t="s">
        <v>4</v>
      </c>
    </row>
    <row r="7" spans="2:17" s="4" customFormat="1" x14ac:dyDescent="0.25">
      <c r="B7" s="220" t="s">
        <v>0</v>
      </c>
      <c r="C7" s="28" t="s">
        <v>3</v>
      </c>
      <c r="D7" s="14">
        <v>9659.5256489999956</v>
      </c>
      <c r="E7" s="14">
        <v>2366.8735829999996</v>
      </c>
      <c r="F7" s="14">
        <v>4191.9898209999992</v>
      </c>
      <c r="G7" s="14">
        <v>2456.7708979999998</v>
      </c>
      <c r="H7" s="14">
        <v>643.891347</v>
      </c>
    </row>
    <row r="8" spans="2:17" x14ac:dyDescent="0.25">
      <c r="B8" s="221"/>
      <c r="C8" s="32" t="s">
        <v>34</v>
      </c>
      <c r="D8" s="14">
        <v>1380.145154</v>
      </c>
      <c r="E8" s="14"/>
      <c r="F8" s="14">
        <v>542.76575400000013</v>
      </c>
      <c r="G8" s="14">
        <v>542.76575400000013</v>
      </c>
      <c r="H8" s="14"/>
    </row>
    <row r="9" spans="2:17" x14ac:dyDescent="0.25">
      <c r="B9" s="221"/>
      <c r="C9" s="21" t="s">
        <v>31</v>
      </c>
      <c r="D9" s="14">
        <v>4065.428704999998</v>
      </c>
      <c r="E9" s="14">
        <v>1069.2535149999997</v>
      </c>
      <c r="F9" s="14">
        <v>1745.4776079999992</v>
      </c>
      <c r="G9" s="14">
        <v>938.34551899999974</v>
      </c>
      <c r="H9" s="14">
        <v>312.35206299999999</v>
      </c>
    </row>
    <row r="10" spans="2:17" x14ac:dyDescent="0.25">
      <c r="B10" s="221"/>
      <c r="C10" s="21" t="s">
        <v>7</v>
      </c>
      <c r="D10" s="14">
        <v>3042.6622149999994</v>
      </c>
      <c r="E10" s="14">
        <v>805.31465700000012</v>
      </c>
      <c r="F10" s="14">
        <v>1379.5521319999996</v>
      </c>
      <c r="G10" s="14">
        <v>733.34569399999987</v>
      </c>
      <c r="H10" s="14">
        <v>124.44973199999998</v>
      </c>
    </row>
    <row r="11" spans="2:17" x14ac:dyDescent="0.25">
      <c r="B11" s="222"/>
      <c r="C11" s="21" t="s">
        <v>32</v>
      </c>
      <c r="D11" s="14">
        <v>1171.2895749999998</v>
      </c>
      <c r="E11" s="14">
        <v>341.93687599999976</v>
      </c>
      <c r="F11" s="14">
        <v>524.19432700000016</v>
      </c>
      <c r="G11" s="14">
        <v>242.313931</v>
      </c>
      <c r="H11" s="14">
        <v>62.844441000000003</v>
      </c>
    </row>
    <row r="12" spans="2:17" s="4" customFormat="1" x14ac:dyDescent="0.25">
      <c r="B12" s="220" t="s">
        <v>1</v>
      </c>
      <c r="C12" s="20" t="s">
        <v>3</v>
      </c>
      <c r="D12" s="14">
        <v>5067.5441270000001</v>
      </c>
      <c r="E12" s="14">
        <v>1013.7430510000003</v>
      </c>
      <c r="F12" s="14">
        <v>2288.0372149999989</v>
      </c>
      <c r="G12" s="14">
        <v>1399.417547</v>
      </c>
      <c r="H12" s="14">
        <v>366.34631399999989</v>
      </c>
    </row>
    <row r="13" spans="2:17" x14ac:dyDescent="0.25">
      <c r="B13" s="221"/>
      <c r="C13" s="32" t="s">
        <v>34</v>
      </c>
      <c r="D13" s="14">
        <v>938.22468500000002</v>
      </c>
      <c r="E13" s="14"/>
      <c r="F13" s="14">
        <v>395.45893100000006</v>
      </c>
      <c r="G13" s="14">
        <v>395.45893100000001</v>
      </c>
      <c r="H13" s="14"/>
    </row>
    <row r="14" spans="2:17" x14ac:dyDescent="0.25">
      <c r="B14" s="221"/>
      <c r="C14" s="21" t="s">
        <v>31</v>
      </c>
      <c r="D14" s="14">
        <v>2110.2392989999994</v>
      </c>
      <c r="E14" s="14">
        <v>463.44236400000017</v>
      </c>
      <c r="F14" s="14">
        <v>935.25736499999914</v>
      </c>
      <c r="G14" s="14">
        <v>487.50406600000008</v>
      </c>
      <c r="H14" s="14">
        <v>224.03550399999992</v>
      </c>
    </row>
    <row r="15" spans="2:17" x14ac:dyDescent="0.25">
      <c r="B15" s="221"/>
      <c r="C15" s="21" t="s">
        <v>7</v>
      </c>
      <c r="D15" s="14">
        <v>1344.7905719999999</v>
      </c>
      <c r="E15" s="14">
        <v>239.40749500000004</v>
      </c>
      <c r="F15" s="14">
        <v>663.11645999999985</v>
      </c>
      <c r="G15" s="14">
        <v>366.98389200000003</v>
      </c>
      <c r="H15" s="14"/>
    </row>
    <row r="16" spans="2:17" x14ac:dyDescent="0.25">
      <c r="B16" s="222"/>
      <c r="C16" s="21" t="s">
        <v>32</v>
      </c>
      <c r="D16" s="14">
        <v>674.28957100000002</v>
      </c>
      <c r="E16" s="14">
        <v>203.92448299999998</v>
      </c>
      <c r="F16" s="14">
        <v>294.20445899999999</v>
      </c>
      <c r="G16" s="14">
        <v>149.47065800000001</v>
      </c>
      <c r="H16" s="14">
        <v>26.689971</v>
      </c>
    </row>
    <row r="17" spans="2:8" s="4" customFormat="1" x14ac:dyDescent="0.25">
      <c r="B17" s="220" t="s">
        <v>2</v>
      </c>
      <c r="C17" s="20" t="s">
        <v>3</v>
      </c>
      <c r="D17" s="14">
        <v>4591.981522</v>
      </c>
      <c r="E17" s="14">
        <v>1353.1305319999997</v>
      </c>
      <c r="F17" s="14">
        <v>1903.9526059999998</v>
      </c>
      <c r="G17" s="14">
        <v>1057.353351</v>
      </c>
      <c r="H17" s="14">
        <v>277.54503299999999</v>
      </c>
    </row>
    <row r="18" spans="2:8" x14ac:dyDescent="0.25">
      <c r="B18" s="221"/>
      <c r="C18" s="32" t="s">
        <v>34</v>
      </c>
      <c r="D18" s="14">
        <v>441.92046899999997</v>
      </c>
      <c r="E18" s="14"/>
      <c r="F18" s="14"/>
      <c r="G18" s="14"/>
      <c r="H18" s="14"/>
    </row>
    <row r="19" spans="2:8" x14ac:dyDescent="0.25">
      <c r="B19" s="221"/>
      <c r="C19" s="21" t="s">
        <v>31</v>
      </c>
      <c r="D19" s="14">
        <v>1955.189406</v>
      </c>
      <c r="E19" s="14">
        <v>605.811151</v>
      </c>
      <c r="F19" s="14">
        <v>810.22024299999987</v>
      </c>
      <c r="G19" s="14">
        <v>450.84145299999994</v>
      </c>
      <c r="H19" s="14"/>
    </row>
    <row r="20" spans="2:8" x14ac:dyDescent="0.25">
      <c r="B20" s="221"/>
      <c r="C20" s="21" t="s">
        <v>7</v>
      </c>
      <c r="D20" s="14">
        <v>1697.8716429999995</v>
      </c>
      <c r="E20" s="14">
        <v>565.90716199999974</v>
      </c>
      <c r="F20" s="14">
        <v>716.43567199999984</v>
      </c>
      <c r="G20" s="14">
        <v>366.36180200000001</v>
      </c>
      <c r="H20" s="14"/>
    </row>
    <row r="21" spans="2:8" x14ac:dyDescent="0.25">
      <c r="B21" s="222"/>
      <c r="C21" s="21" t="s">
        <v>32</v>
      </c>
      <c r="D21" s="14">
        <v>497.00000400000005</v>
      </c>
      <c r="E21" s="14">
        <v>138.012393</v>
      </c>
      <c r="F21" s="14">
        <v>229.98986800000006</v>
      </c>
      <c r="G21" s="14">
        <v>92.843272999999982</v>
      </c>
      <c r="H21" s="14">
        <v>36.154470000000003</v>
      </c>
    </row>
    <row r="22" spans="2:8" x14ac:dyDescent="0.25">
      <c r="B22" s="35"/>
      <c r="C22" s="35"/>
      <c r="D22" s="35"/>
      <c r="E22" s="35"/>
      <c r="F22" s="35"/>
      <c r="G22" s="35"/>
      <c r="H22" s="35"/>
    </row>
    <row r="23" spans="2:8" x14ac:dyDescent="0.25">
      <c r="B23" s="35"/>
      <c r="C23" s="35"/>
      <c r="D23" s="35"/>
      <c r="E23" s="35"/>
      <c r="F23" s="35"/>
      <c r="G23" s="35"/>
      <c r="H23" s="35"/>
    </row>
    <row r="24" spans="2:8" x14ac:dyDescent="0.25">
      <c r="B24" s="35"/>
      <c r="C24" s="35"/>
      <c r="D24" s="35"/>
      <c r="E24" s="35"/>
      <c r="F24" s="35"/>
      <c r="G24" s="35"/>
      <c r="H24" s="35"/>
    </row>
    <row r="25" spans="2:8" s="4" customFormat="1" ht="48.95" customHeight="1" x14ac:dyDescent="0.25">
      <c r="B25" s="215" t="s">
        <v>52</v>
      </c>
      <c r="C25" s="215"/>
      <c r="D25" s="15" t="s">
        <v>24</v>
      </c>
      <c r="E25" s="15" t="s">
        <v>25</v>
      </c>
      <c r="F25" s="15" t="s">
        <v>26</v>
      </c>
      <c r="G25" s="15" t="s">
        <v>141</v>
      </c>
      <c r="H25" s="15" t="s">
        <v>4</v>
      </c>
    </row>
    <row r="26" spans="2:8" x14ac:dyDescent="0.25">
      <c r="B26" s="220" t="s">
        <v>0</v>
      </c>
      <c r="C26" s="28" t="s">
        <v>3</v>
      </c>
      <c r="D26" s="29">
        <f>D7/$D7*100</f>
        <v>100</v>
      </c>
      <c r="E26" s="29">
        <f t="shared" ref="E26:G26" si="0">E7/$D7*100</f>
        <v>24.503000136916977</v>
      </c>
      <c r="F26" s="29">
        <f t="shared" si="0"/>
        <v>43.397470779882198</v>
      </c>
      <c r="G26" s="29">
        <f t="shared" si="0"/>
        <v>25.433659863560042</v>
      </c>
      <c r="H26" s="29">
        <f t="shared" ref="H26" si="1">H7/$D7*100</f>
        <v>6.6658692196408103</v>
      </c>
    </row>
    <row r="27" spans="2:8" x14ac:dyDescent="0.25">
      <c r="B27" s="221"/>
      <c r="C27" s="32" t="s">
        <v>34</v>
      </c>
      <c r="D27" s="29">
        <f t="shared" ref="D27:G27" si="2">D8/$D8*100</f>
        <v>100</v>
      </c>
      <c r="E27" s="29"/>
      <c r="F27" s="29">
        <f t="shared" si="2"/>
        <v>39.326715195639494</v>
      </c>
      <c r="G27" s="29">
        <f t="shared" si="2"/>
        <v>39.326715195639494</v>
      </c>
      <c r="H27" s="29"/>
    </row>
    <row r="28" spans="2:8" x14ac:dyDescent="0.25">
      <c r="B28" s="221"/>
      <c r="C28" s="21" t="s">
        <v>31</v>
      </c>
      <c r="D28" s="29">
        <f t="shared" ref="D28:G28" si="3">D9/$D9*100</f>
        <v>100</v>
      </c>
      <c r="E28" s="29">
        <f t="shared" si="3"/>
        <v>26.301125725927598</v>
      </c>
      <c r="F28" s="29">
        <f t="shared" si="3"/>
        <v>42.934650553661605</v>
      </c>
      <c r="G28" s="29">
        <f t="shared" si="3"/>
        <v>23.081096412930457</v>
      </c>
      <c r="H28" s="29">
        <f t="shared" ref="H28" si="4">H9/$D9*100</f>
        <v>7.6831273074803601</v>
      </c>
    </row>
    <row r="29" spans="2:8" x14ac:dyDescent="0.25">
      <c r="B29" s="221"/>
      <c r="C29" s="21" t="s">
        <v>7</v>
      </c>
      <c r="D29" s="29">
        <f t="shared" ref="D29:G29" si="5">D10/$D10*100</f>
        <v>100</v>
      </c>
      <c r="E29" s="29">
        <f t="shared" si="5"/>
        <v>26.467435426446123</v>
      </c>
      <c r="F29" s="29">
        <f t="shared" si="5"/>
        <v>45.340298545101561</v>
      </c>
      <c r="G29" s="29">
        <f t="shared" si="5"/>
        <v>24.102106713807533</v>
      </c>
      <c r="H29" s="29">
        <f t="shared" ref="H29" si="6">H10/$D10*100</f>
        <v>4.090159314644791</v>
      </c>
    </row>
    <row r="30" spans="2:8" x14ac:dyDescent="0.25">
      <c r="B30" s="222"/>
      <c r="C30" s="21" t="s">
        <v>32</v>
      </c>
      <c r="D30" s="29">
        <f t="shared" ref="D30:G30" si="7">D11/$D11*100</f>
        <v>100</v>
      </c>
      <c r="E30" s="29">
        <f t="shared" si="7"/>
        <v>29.193197250133451</v>
      </c>
      <c r="F30" s="29">
        <f t="shared" si="7"/>
        <v>44.753606468323618</v>
      </c>
      <c r="G30" s="29">
        <f t="shared" si="7"/>
        <v>20.68779029301956</v>
      </c>
      <c r="H30" s="29">
        <f t="shared" ref="H30" si="8">H11/$D11*100</f>
        <v>5.3654059885233769</v>
      </c>
    </row>
    <row r="31" spans="2:8" x14ac:dyDescent="0.25">
      <c r="B31" s="220" t="s">
        <v>1</v>
      </c>
      <c r="C31" s="20" t="s">
        <v>3</v>
      </c>
      <c r="D31" s="29">
        <f t="shared" ref="D31:G31" si="9">D12/$D12*100</f>
        <v>100</v>
      </c>
      <c r="E31" s="29">
        <f t="shared" si="9"/>
        <v>20.004622073219892</v>
      </c>
      <c r="F31" s="29">
        <f t="shared" si="9"/>
        <v>45.15080989249369</v>
      </c>
      <c r="G31" s="29">
        <f t="shared" si="9"/>
        <v>27.615300664948705</v>
      </c>
      <c r="H31" s="29">
        <f t="shared" ref="H31" si="10">H12/$D12*100</f>
        <v>7.2292673693376965</v>
      </c>
    </row>
    <row r="32" spans="2:8" x14ac:dyDescent="0.25">
      <c r="B32" s="221"/>
      <c r="C32" s="32" t="s">
        <v>34</v>
      </c>
      <c r="D32" s="29">
        <f t="shared" ref="D32:G32" si="11">D13/$D13*100</f>
        <v>100</v>
      </c>
      <c r="E32" s="29"/>
      <c r="F32" s="29">
        <f t="shared" si="11"/>
        <v>42.14970436425898</v>
      </c>
      <c r="G32" s="29">
        <f t="shared" si="11"/>
        <v>42.149704364258973</v>
      </c>
      <c r="H32" s="29"/>
    </row>
    <row r="33" spans="2:8" x14ac:dyDescent="0.25">
      <c r="B33" s="221"/>
      <c r="C33" s="21" t="s">
        <v>31</v>
      </c>
      <c r="D33" s="29">
        <f t="shared" ref="D33:G33" si="12">D14/$D14*100</f>
        <v>100</v>
      </c>
      <c r="E33" s="29">
        <f t="shared" si="12"/>
        <v>21.961602374650891</v>
      </c>
      <c r="F33" s="29">
        <f t="shared" si="12"/>
        <v>44.319967192497984</v>
      </c>
      <c r="G33" s="29">
        <f t="shared" si="12"/>
        <v>23.101838082108443</v>
      </c>
      <c r="H33" s="29">
        <f t="shared" ref="H33" si="13">H14/$D14*100</f>
        <v>10.616592350742682</v>
      </c>
    </row>
    <row r="34" spans="2:8" x14ac:dyDescent="0.25">
      <c r="B34" s="221"/>
      <c r="C34" s="21" t="s">
        <v>7</v>
      </c>
      <c r="D34" s="29">
        <f t="shared" ref="D34:G34" si="14">D15/$D15*100</f>
        <v>100</v>
      </c>
      <c r="E34" s="29">
        <f t="shared" si="14"/>
        <v>17.802585769466567</v>
      </c>
      <c r="F34" s="29">
        <f t="shared" si="14"/>
        <v>49.310017024717801</v>
      </c>
      <c r="G34" s="29">
        <f t="shared" si="14"/>
        <v>27.289296909199333</v>
      </c>
      <c r="H34" s="29"/>
    </row>
    <row r="35" spans="2:8" x14ac:dyDescent="0.25">
      <c r="B35" s="222"/>
      <c r="C35" s="21" t="s">
        <v>32</v>
      </c>
      <c r="D35" s="29">
        <f t="shared" ref="D35:G35" si="15">D16/$D16*100</f>
        <v>100</v>
      </c>
      <c r="E35" s="29">
        <f t="shared" si="15"/>
        <v>30.242864752834798</v>
      </c>
      <c r="F35" s="29">
        <f t="shared" si="15"/>
        <v>43.631767663806862</v>
      </c>
      <c r="G35" s="29">
        <f t="shared" si="15"/>
        <v>22.167131812275947</v>
      </c>
      <c r="H35" s="29">
        <f t="shared" ref="H35" si="16">H16/$D16*100</f>
        <v>3.958235771082391</v>
      </c>
    </row>
    <row r="36" spans="2:8" x14ac:dyDescent="0.25">
      <c r="B36" s="220" t="s">
        <v>2</v>
      </c>
      <c r="C36" s="20" t="s">
        <v>3</v>
      </c>
      <c r="D36" s="29">
        <f t="shared" ref="D36:G36" si="17">D17/$D17*100</f>
        <v>100</v>
      </c>
      <c r="E36" s="29">
        <f t="shared" si="17"/>
        <v>29.467246884971232</v>
      </c>
      <c r="F36" s="29">
        <f t="shared" si="17"/>
        <v>41.462549378263809</v>
      </c>
      <c r="G36" s="29">
        <f t="shared" si="17"/>
        <v>23.026080264789009</v>
      </c>
      <c r="H36" s="29">
        <f t="shared" ref="H36" si="18">H17/$D17*100</f>
        <v>6.0441234719759391</v>
      </c>
    </row>
    <row r="37" spans="2:8" x14ac:dyDescent="0.25">
      <c r="B37" s="221"/>
      <c r="C37" s="32" t="s">
        <v>34</v>
      </c>
      <c r="D37" s="29">
        <f t="shared" ref="D37" si="19">D18/$D18*100</f>
        <v>100</v>
      </c>
      <c r="E37" s="29"/>
      <c r="F37" s="29"/>
      <c r="G37" s="29"/>
      <c r="H37" s="29"/>
    </row>
    <row r="38" spans="2:8" x14ac:dyDescent="0.25">
      <c r="B38" s="221"/>
      <c r="C38" s="21" t="s">
        <v>31</v>
      </c>
      <c r="D38" s="29">
        <f t="shared" ref="D38:G38" si="20">D19/$D19*100</f>
        <v>100</v>
      </c>
      <c r="E38" s="29">
        <f t="shared" si="20"/>
        <v>30.984780765531621</v>
      </c>
      <c r="F38" s="29">
        <f t="shared" si="20"/>
        <v>41.439475915409076</v>
      </c>
      <c r="G38" s="29">
        <f t="shared" si="20"/>
        <v>23.058709893603009</v>
      </c>
      <c r="H38" s="29"/>
    </row>
    <row r="39" spans="2:8" x14ac:dyDescent="0.25">
      <c r="B39" s="221"/>
      <c r="C39" s="21" t="s">
        <v>7</v>
      </c>
      <c r="D39" s="29">
        <f t="shared" ref="D39:G39" si="21">D20/$D20*100</f>
        <v>100</v>
      </c>
      <c r="E39" s="29">
        <f t="shared" si="21"/>
        <v>33.330385387677971</v>
      </c>
      <c r="F39" s="29">
        <f t="shared" si="21"/>
        <v>42.196103277519668</v>
      </c>
      <c r="G39" s="29">
        <f t="shared" si="21"/>
        <v>21.577708981149417</v>
      </c>
      <c r="H39" s="29"/>
    </row>
    <row r="40" spans="2:8" x14ac:dyDescent="0.25">
      <c r="B40" s="222"/>
      <c r="C40" s="21" t="s">
        <v>32</v>
      </c>
      <c r="D40" s="29">
        <f t="shared" ref="D40:G40" si="22">D21/$D21*100</f>
        <v>100</v>
      </c>
      <c r="E40" s="29">
        <f t="shared" si="22"/>
        <v>27.769092935460016</v>
      </c>
      <c r="F40" s="29">
        <f t="shared" si="22"/>
        <v>46.275626991745469</v>
      </c>
      <c r="G40" s="29">
        <f t="shared" si="22"/>
        <v>18.680738883857227</v>
      </c>
      <c r="H40" s="29">
        <f t="shared" ref="H40" si="23">H21/$D21*100</f>
        <v>7.2745411889372944</v>
      </c>
    </row>
    <row r="41" spans="2:8" x14ac:dyDescent="0.25">
      <c r="B41" s="35"/>
      <c r="C41" s="35"/>
      <c r="D41" s="35"/>
      <c r="E41" s="35"/>
      <c r="F41" s="35"/>
      <c r="G41" s="35"/>
      <c r="H41" s="35"/>
    </row>
    <row r="42" spans="2:8" x14ac:dyDescent="0.25">
      <c r="B42" s="35"/>
      <c r="C42" s="35"/>
      <c r="D42" s="35"/>
      <c r="E42" s="35"/>
      <c r="F42" s="35"/>
      <c r="G42" s="35"/>
      <c r="H42" s="35"/>
    </row>
    <row r="43" spans="2:8" x14ac:dyDescent="0.25">
      <c r="B43" s="35"/>
      <c r="C43" s="35"/>
      <c r="D43" s="35"/>
      <c r="E43" s="35"/>
      <c r="F43" s="35"/>
      <c r="G43" s="35"/>
      <c r="H43" s="35"/>
    </row>
    <row r="44" spans="2:8" s="4" customFormat="1" ht="48.95" customHeight="1" x14ac:dyDescent="0.25">
      <c r="B44" s="215" t="s">
        <v>53</v>
      </c>
      <c r="C44" s="215"/>
      <c r="D44" s="15" t="s">
        <v>24</v>
      </c>
      <c r="E44" s="15" t="s">
        <v>25</v>
      </c>
      <c r="F44" s="15" t="s">
        <v>26</v>
      </c>
      <c r="G44" s="15" t="s">
        <v>141</v>
      </c>
      <c r="H44" s="15" t="s">
        <v>4</v>
      </c>
    </row>
    <row r="45" spans="2:8" x14ac:dyDescent="0.25">
      <c r="B45" s="220" t="s">
        <v>0</v>
      </c>
      <c r="C45" s="28" t="s">
        <v>3</v>
      </c>
      <c r="D45" s="29">
        <f t="shared" ref="D45:H49" si="24">D7/D$7*100</f>
        <v>100</v>
      </c>
      <c r="E45" s="29">
        <f t="shared" si="24"/>
        <v>100</v>
      </c>
      <c r="F45" s="29">
        <f t="shared" si="24"/>
        <v>100</v>
      </c>
      <c r="G45" s="29">
        <f t="shared" si="24"/>
        <v>100</v>
      </c>
      <c r="H45" s="29">
        <f t="shared" si="24"/>
        <v>100</v>
      </c>
    </row>
    <row r="46" spans="2:8" x14ac:dyDescent="0.25">
      <c r="B46" s="221"/>
      <c r="C46" s="32" t="s">
        <v>34</v>
      </c>
      <c r="D46" s="29">
        <f t="shared" si="24"/>
        <v>14.287918518471763</v>
      </c>
      <c r="E46" s="29"/>
      <c r="F46" s="29">
        <f t="shared" si="24"/>
        <v>12.947687784950856</v>
      </c>
      <c r="G46" s="29">
        <f t="shared" si="24"/>
        <v>22.092648298701892</v>
      </c>
      <c r="H46" s="29"/>
    </row>
    <row r="47" spans="2:8" x14ac:dyDescent="0.25">
      <c r="B47" s="221"/>
      <c r="C47" s="21" t="s">
        <v>31</v>
      </c>
      <c r="D47" s="29">
        <f t="shared" si="24"/>
        <v>42.087249961605231</v>
      </c>
      <c r="E47" s="29">
        <f t="shared" si="24"/>
        <v>45.175776293245306</v>
      </c>
      <c r="F47" s="29">
        <f t="shared" si="24"/>
        <v>41.638402823783942</v>
      </c>
      <c r="G47" s="29">
        <f t="shared" si="24"/>
        <v>38.194262222980782</v>
      </c>
      <c r="H47" s="29">
        <f t="shared" si="24"/>
        <v>48.510057551681932</v>
      </c>
    </row>
    <row r="48" spans="2:8" x14ac:dyDescent="0.25">
      <c r="B48" s="221"/>
      <c r="C48" s="21" t="s">
        <v>7</v>
      </c>
      <c r="D48" s="29">
        <f t="shared" si="24"/>
        <v>31.499085209375593</v>
      </c>
      <c r="E48" s="29">
        <f t="shared" si="24"/>
        <v>34.02440513866685</v>
      </c>
      <c r="F48" s="29">
        <f t="shared" si="24"/>
        <v>32.909243364310157</v>
      </c>
      <c r="G48" s="29">
        <f t="shared" si="24"/>
        <v>29.849982942935359</v>
      </c>
      <c r="H48" s="29">
        <f t="shared" si="24"/>
        <v>19.327753444712776</v>
      </c>
    </row>
    <row r="49" spans="2:8" x14ac:dyDescent="0.25">
      <c r="B49" s="222"/>
      <c r="C49" s="21" t="s">
        <v>32</v>
      </c>
      <c r="D49" s="29">
        <f t="shared" si="24"/>
        <v>12.125746310547433</v>
      </c>
      <c r="E49" s="29">
        <f t="shared" si="24"/>
        <v>14.446773940777884</v>
      </c>
      <c r="F49" s="29">
        <f t="shared" si="24"/>
        <v>12.504666026955036</v>
      </c>
      <c r="G49" s="29">
        <f t="shared" si="24"/>
        <v>9.8631065353819576</v>
      </c>
      <c r="H49" s="29">
        <f t="shared" si="24"/>
        <v>9.7601002549270159</v>
      </c>
    </row>
    <row r="50" spans="2:8" x14ac:dyDescent="0.25">
      <c r="B50" s="220" t="s">
        <v>1</v>
      </c>
      <c r="C50" s="20" t="s">
        <v>3</v>
      </c>
      <c r="D50" s="29">
        <f t="shared" ref="D50:H54" si="25">D12/D$12*100</f>
        <v>100</v>
      </c>
      <c r="E50" s="29">
        <f t="shared" si="25"/>
        <v>100</v>
      </c>
      <c r="F50" s="29">
        <f t="shared" si="25"/>
        <v>100</v>
      </c>
      <c r="G50" s="29">
        <f t="shared" si="25"/>
        <v>100</v>
      </c>
      <c r="H50" s="29">
        <f t="shared" si="25"/>
        <v>100</v>
      </c>
    </row>
    <row r="51" spans="2:8" x14ac:dyDescent="0.25">
      <c r="B51" s="221"/>
      <c r="C51" s="32" t="s">
        <v>34</v>
      </c>
      <c r="D51" s="29">
        <f t="shared" si="25"/>
        <v>18.514386090909714</v>
      </c>
      <c r="E51" s="29"/>
      <c r="F51" s="29">
        <f t="shared" si="25"/>
        <v>17.28376306151997</v>
      </c>
      <c r="G51" s="29">
        <f t="shared" si="25"/>
        <v>28.258823240266263</v>
      </c>
      <c r="H51" s="29"/>
    </row>
    <row r="52" spans="2:8" x14ac:dyDescent="0.25">
      <c r="B52" s="221"/>
      <c r="C52" s="21" t="s">
        <v>31</v>
      </c>
      <c r="D52" s="29">
        <f t="shared" si="25"/>
        <v>41.642248120871656</v>
      </c>
      <c r="E52" s="29">
        <f t="shared" si="25"/>
        <v>45.715959635219242</v>
      </c>
      <c r="F52" s="29">
        <f t="shared" si="25"/>
        <v>40.87596822589267</v>
      </c>
      <c r="G52" s="29">
        <f t="shared" si="25"/>
        <v>34.836212183067623</v>
      </c>
      <c r="H52" s="29">
        <f t="shared" si="25"/>
        <v>61.154021601538474</v>
      </c>
    </row>
    <row r="53" spans="2:8" x14ac:dyDescent="0.25">
      <c r="B53" s="221"/>
      <c r="C53" s="21" t="s">
        <v>7</v>
      </c>
      <c r="D53" s="29">
        <f t="shared" si="25"/>
        <v>26.537323371984517</v>
      </c>
      <c r="E53" s="29">
        <f t="shared" si="25"/>
        <v>23.616190982896313</v>
      </c>
      <c r="F53" s="29">
        <f t="shared" si="25"/>
        <v>28.98189136316125</v>
      </c>
      <c r="G53" s="29">
        <f t="shared" si="25"/>
        <v>26.224045338485386</v>
      </c>
      <c r="H53" s="29"/>
    </row>
    <row r="54" spans="2:8" x14ac:dyDescent="0.25">
      <c r="B54" s="222"/>
      <c r="C54" s="21" t="s">
        <v>32</v>
      </c>
      <c r="D54" s="29">
        <f t="shared" si="25"/>
        <v>13.306042416234099</v>
      </c>
      <c r="E54" s="29">
        <f t="shared" si="25"/>
        <v>20.115993179814154</v>
      </c>
      <c r="F54" s="29">
        <f t="shared" si="25"/>
        <v>12.858377349426117</v>
      </c>
      <c r="G54" s="29">
        <f t="shared" si="25"/>
        <v>10.680919238180742</v>
      </c>
      <c r="H54" s="29">
        <f t="shared" si="25"/>
        <v>7.2854482166292547</v>
      </c>
    </row>
    <row r="55" spans="2:8" x14ac:dyDescent="0.25">
      <c r="B55" s="220" t="s">
        <v>2</v>
      </c>
      <c r="C55" s="20" t="s">
        <v>3</v>
      </c>
      <c r="D55" s="29">
        <f t="shared" ref="D55:H59" si="26">D17/D$17*100</f>
        <v>100</v>
      </c>
      <c r="E55" s="29">
        <f t="shared" si="26"/>
        <v>100</v>
      </c>
      <c r="F55" s="29">
        <f t="shared" si="26"/>
        <v>100</v>
      </c>
      <c r="G55" s="29">
        <f t="shared" si="26"/>
        <v>100</v>
      </c>
      <c r="H55" s="29">
        <f t="shared" si="26"/>
        <v>100</v>
      </c>
    </row>
    <row r="56" spans="2:8" x14ac:dyDescent="0.25">
      <c r="B56" s="221"/>
      <c r="C56" s="32" t="s">
        <v>34</v>
      </c>
      <c r="D56" s="29">
        <f t="shared" si="26"/>
        <v>9.6237423187087465</v>
      </c>
      <c r="E56" s="29"/>
      <c r="F56" s="29"/>
      <c r="G56" s="29"/>
      <c r="H56" s="29"/>
    </row>
    <row r="57" spans="2:8" x14ac:dyDescent="0.25">
      <c r="B57" s="221"/>
      <c r="C57" s="21" t="s">
        <v>31</v>
      </c>
      <c r="D57" s="29">
        <f t="shared" si="26"/>
        <v>42.578337840271473</v>
      </c>
      <c r="E57" s="29">
        <f t="shared" si="26"/>
        <v>44.771079853218488</v>
      </c>
      <c r="F57" s="29">
        <f t="shared" si="26"/>
        <v>42.554643453136457</v>
      </c>
      <c r="G57" s="29">
        <f t="shared" si="26"/>
        <v>42.638674438740196</v>
      </c>
      <c r="H57" s="29"/>
    </row>
    <row r="58" spans="2:8" x14ac:dyDescent="0.25">
      <c r="B58" s="221"/>
      <c r="C58" s="21" t="s">
        <v>7</v>
      </c>
      <c r="D58" s="29">
        <f t="shared" si="26"/>
        <v>36.974705470080053</v>
      </c>
      <c r="E58" s="29">
        <f t="shared" si="26"/>
        <v>41.822067318483938</v>
      </c>
      <c r="F58" s="29">
        <f t="shared" si="26"/>
        <v>37.628860599905074</v>
      </c>
      <c r="G58" s="29">
        <f t="shared" si="26"/>
        <v>34.648946981963078</v>
      </c>
      <c r="H58" s="29"/>
    </row>
    <row r="59" spans="2:8" x14ac:dyDescent="0.25">
      <c r="B59" s="222"/>
      <c r="C59" s="21" t="s">
        <v>32</v>
      </c>
      <c r="D59" s="29">
        <f t="shared" si="26"/>
        <v>10.823214370939709</v>
      </c>
      <c r="E59" s="29">
        <f t="shared" si="26"/>
        <v>10.199488499901799</v>
      </c>
      <c r="F59" s="29">
        <f t="shared" si="26"/>
        <v>12.079600472996232</v>
      </c>
      <c r="G59" s="29">
        <f t="shared" si="26"/>
        <v>8.7807233894130814</v>
      </c>
      <c r="H59" s="29">
        <f t="shared" si="26"/>
        <v>13.026523879459953</v>
      </c>
    </row>
    <row r="60" spans="2:8" x14ac:dyDescent="0.25">
      <c r="B60" s="35"/>
      <c r="C60" s="35"/>
      <c r="D60" s="35"/>
      <c r="E60" s="35"/>
      <c r="F60" s="35"/>
      <c r="G60" s="35"/>
      <c r="H60" s="35"/>
    </row>
    <row r="61" spans="2:8" x14ac:dyDescent="0.25">
      <c r="B61" s="35"/>
      <c r="C61" s="35"/>
      <c r="D61" s="35"/>
      <c r="E61" s="35"/>
      <c r="F61" s="35"/>
      <c r="G61" s="35"/>
      <c r="H61" s="35"/>
    </row>
    <row r="62" spans="2:8" x14ac:dyDescent="0.25">
      <c r="B62" s="35"/>
      <c r="C62" s="35"/>
      <c r="D62" s="35"/>
      <c r="E62" s="35"/>
      <c r="F62" s="35"/>
      <c r="G62" s="35"/>
      <c r="H62" s="35"/>
    </row>
    <row r="63" spans="2:8" s="4" customFormat="1" ht="48.95" customHeight="1" x14ac:dyDescent="0.25">
      <c r="B63" s="215" t="s">
        <v>51</v>
      </c>
      <c r="C63" s="215"/>
      <c r="D63" s="15" t="s">
        <v>24</v>
      </c>
      <c r="E63" s="15" t="s">
        <v>25</v>
      </c>
      <c r="F63" s="15" t="s">
        <v>26</v>
      </c>
      <c r="G63" s="15" t="s">
        <v>141</v>
      </c>
      <c r="H63" s="15" t="s">
        <v>4</v>
      </c>
    </row>
    <row r="64" spans="2:8" x14ac:dyDescent="0.25">
      <c r="B64" s="220" t="s">
        <v>0</v>
      </c>
      <c r="C64" s="28" t="s">
        <v>3</v>
      </c>
      <c r="D64" s="52">
        <f t="shared" ref="D64:D78" si="27">SUM(E64:H64)</f>
        <v>6101</v>
      </c>
      <c r="E64" s="52">
        <f>SUM(E65:E68)</f>
        <v>1416</v>
      </c>
      <c r="F64" s="52">
        <f t="shared" ref="F64:H64" si="28">SUM(F65:F68)</f>
        <v>2723</v>
      </c>
      <c r="G64" s="52">
        <v>1603</v>
      </c>
      <c r="H64" s="52">
        <f t="shared" si="28"/>
        <v>359</v>
      </c>
    </row>
    <row r="65" spans="2:8" x14ac:dyDescent="0.25">
      <c r="B65" s="221"/>
      <c r="C65" s="32" t="s">
        <v>34</v>
      </c>
      <c r="D65" s="52">
        <f t="shared" si="27"/>
        <v>66</v>
      </c>
      <c r="E65" s="87">
        <v>7</v>
      </c>
      <c r="F65" s="87">
        <v>26</v>
      </c>
      <c r="G65" s="52">
        <v>26</v>
      </c>
      <c r="H65" s="87">
        <v>7</v>
      </c>
    </row>
    <row r="66" spans="2:8" x14ac:dyDescent="0.25">
      <c r="B66" s="221"/>
      <c r="C66" s="21" t="s">
        <v>31</v>
      </c>
      <c r="D66" s="52">
        <f t="shared" si="27"/>
        <v>265</v>
      </c>
      <c r="E66" s="87">
        <v>71</v>
      </c>
      <c r="F66" s="87">
        <v>113</v>
      </c>
      <c r="G66" s="52">
        <v>61</v>
      </c>
      <c r="H66" s="87">
        <v>20</v>
      </c>
    </row>
    <row r="67" spans="2:8" x14ac:dyDescent="0.25">
      <c r="B67" s="221"/>
      <c r="C67" s="21" t="s">
        <v>7</v>
      </c>
      <c r="D67" s="52">
        <f t="shared" si="27"/>
        <v>228</v>
      </c>
      <c r="E67" s="88">
        <v>54</v>
      </c>
      <c r="F67" s="88">
        <v>104</v>
      </c>
      <c r="G67" s="52">
        <v>59</v>
      </c>
      <c r="H67" s="88">
        <v>11</v>
      </c>
    </row>
    <row r="68" spans="2:8" x14ac:dyDescent="0.25">
      <c r="B68" s="222"/>
      <c r="C68" s="21" t="s">
        <v>32</v>
      </c>
      <c r="D68" s="52">
        <f t="shared" si="27"/>
        <v>5542</v>
      </c>
      <c r="E68" s="88">
        <v>1284</v>
      </c>
      <c r="F68" s="88">
        <v>2480</v>
      </c>
      <c r="G68" s="52">
        <v>1457</v>
      </c>
      <c r="H68" s="88">
        <v>321</v>
      </c>
    </row>
    <row r="69" spans="2:8" x14ac:dyDescent="0.25">
      <c r="B69" s="220" t="s">
        <v>1</v>
      </c>
      <c r="C69" s="20" t="s">
        <v>3</v>
      </c>
      <c r="D69" s="52">
        <f t="shared" si="27"/>
        <v>3090</v>
      </c>
      <c r="E69" s="52">
        <f>E70+E71+E72+E73</f>
        <v>654</v>
      </c>
      <c r="F69" s="52">
        <f t="shared" ref="F69:H69" si="29">F70+F71+F72+F73</f>
        <v>1436</v>
      </c>
      <c r="G69" s="52">
        <v>809</v>
      </c>
      <c r="H69" s="52">
        <f t="shared" si="29"/>
        <v>191</v>
      </c>
    </row>
    <row r="70" spans="2:8" x14ac:dyDescent="0.25">
      <c r="B70" s="221"/>
      <c r="C70" s="32" t="s">
        <v>34</v>
      </c>
      <c r="D70" s="52">
        <f t="shared" si="27"/>
        <v>45</v>
      </c>
      <c r="E70" s="87">
        <v>5</v>
      </c>
      <c r="F70" s="87">
        <v>19</v>
      </c>
      <c r="G70" s="52">
        <v>19</v>
      </c>
      <c r="H70" s="87">
        <v>2</v>
      </c>
    </row>
    <row r="71" spans="2:8" x14ac:dyDescent="0.25">
      <c r="B71" s="221"/>
      <c r="C71" s="21" t="s">
        <v>31</v>
      </c>
      <c r="D71" s="52">
        <f t="shared" si="27"/>
        <v>135</v>
      </c>
      <c r="E71" s="87">
        <v>30</v>
      </c>
      <c r="F71" s="87">
        <v>60</v>
      </c>
      <c r="G71" s="52">
        <v>31</v>
      </c>
      <c r="H71" s="87">
        <v>14</v>
      </c>
    </row>
    <row r="72" spans="2:8" x14ac:dyDescent="0.25">
      <c r="B72" s="221"/>
      <c r="C72" s="21" t="s">
        <v>7</v>
      </c>
      <c r="D72" s="52">
        <f t="shared" si="27"/>
        <v>91</v>
      </c>
      <c r="E72" s="88">
        <v>15</v>
      </c>
      <c r="F72" s="88">
        <v>42</v>
      </c>
      <c r="G72" s="52">
        <v>27</v>
      </c>
      <c r="H72" s="88">
        <v>7</v>
      </c>
    </row>
    <row r="73" spans="2:8" x14ac:dyDescent="0.25">
      <c r="B73" s="222"/>
      <c r="C73" s="21" t="s">
        <v>32</v>
      </c>
      <c r="D73" s="52">
        <f t="shared" si="27"/>
        <v>2819</v>
      </c>
      <c r="E73" s="88">
        <v>604</v>
      </c>
      <c r="F73" s="88">
        <v>1315</v>
      </c>
      <c r="G73" s="52">
        <v>732</v>
      </c>
      <c r="H73" s="88">
        <v>168</v>
      </c>
    </row>
    <row r="74" spans="2:8" x14ac:dyDescent="0.25">
      <c r="B74" s="220" t="s">
        <v>2</v>
      </c>
      <c r="C74" s="20" t="s">
        <v>3</v>
      </c>
      <c r="D74" s="52">
        <f t="shared" si="27"/>
        <v>3011</v>
      </c>
      <c r="E74" s="52">
        <f>E75+E76+E77+E78</f>
        <v>762</v>
      </c>
      <c r="F74" s="52">
        <f t="shared" ref="F74:H74" si="30">F75+F76+F77+F78</f>
        <v>1287</v>
      </c>
      <c r="G74" s="52">
        <v>794</v>
      </c>
      <c r="H74" s="52">
        <f t="shared" si="30"/>
        <v>168</v>
      </c>
    </row>
    <row r="75" spans="2:8" x14ac:dyDescent="0.25">
      <c r="B75" s="221"/>
      <c r="C75" s="32" t="s">
        <v>34</v>
      </c>
      <c r="D75" s="52">
        <f t="shared" si="27"/>
        <v>21</v>
      </c>
      <c r="E75" s="87">
        <v>2</v>
      </c>
      <c r="F75" s="87">
        <v>7</v>
      </c>
      <c r="G75" s="52">
        <v>7</v>
      </c>
      <c r="H75" s="87">
        <v>5</v>
      </c>
    </row>
    <row r="76" spans="2:8" x14ac:dyDescent="0.25">
      <c r="B76" s="221"/>
      <c r="C76" s="21" t="s">
        <v>31</v>
      </c>
      <c r="D76" s="52">
        <f t="shared" si="27"/>
        <v>130</v>
      </c>
      <c r="E76" s="87">
        <v>41</v>
      </c>
      <c r="F76" s="87">
        <v>53</v>
      </c>
      <c r="G76" s="52">
        <v>30</v>
      </c>
      <c r="H76" s="87">
        <v>6</v>
      </c>
    </row>
    <row r="77" spans="2:8" x14ac:dyDescent="0.25">
      <c r="B77" s="221"/>
      <c r="C77" s="21" t="s">
        <v>7</v>
      </c>
      <c r="D77" s="52">
        <f t="shared" si="27"/>
        <v>137</v>
      </c>
      <c r="E77" s="88">
        <v>39</v>
      </c>
      <c r="F77" s="88">
        <v>62</v>
      </c>
      <c r="G77" s="52">
        <v>32</v>
      </c>
      <c r="H77" s="88">
        <v>4</v>
      </c>
    </row>
    <row r="78" spans="2:8" x14ac:dyDescent="0.25">
      <c r="B78" s="222"/>
      <c r="C78" s="21" t="s">
        <v>32</v>
      </c>
      <c r="D78" s="52">
        <f t="shared" si="27"/>
        <v>2723</v>
      </c>
      <c r="E78" s="88">
        <v>680</v>
      </c>
      <c r="F78" s="88">
        <v>1165</v>
      </c>
      <c r="G78" s="52">
        <v>725</v>
      </c>
      <c r="H78" s="88">
        <v>153</v>
      </c>
    </row>
  </sheetData>
  <mergeCells count="17">
    <mergeCell ref="B3:Q3"/>
    <mergeCell ref="B25:C25"/>
    <mergeCell ref="B26:B30"/>
    <mergeCell ref="B31:B35"/>
    <mergeCell ref="B36:B40"/>
    <mergeCell ref="B6:C6"/>
    <mergeCell ref="B7:B11"/>
    <mergeCell ref="B12:B16"/>
    <mergeCell ref="B17:B21"/>
    <mergeCell ref="B63:C63"/>
    <mergeCell ref="B64:B68"/>
    <mergeCell ref="B69:B73"/>
    <mergeCell ref="B74:B78"/>
    <mergeCell ref="B44:C44"/>
    <mergeCell ref="B45:B49"/>
    <mergeCell ref="B50:B54"/>
    <mergeCell ref="B55:B59"/>
  </mergeCells>
  <conditionalFormatting sqref="D64:H78">
    <cfRule type="cellIs" dxfId="4" priority="5" operator="lessThan">
      <formula>10</formula>
    </cfRule>
  </conditionalFormatting>
  <conditionalFormatting sqref="D7:H21">
    <cfRule type="cellIs" dxfId="3" priority="1" operator="lessThan">
      <formula>10</formula>
    </cfRule>
  </conditionalFormatting>
  <pageMargins left="0.75" right="0.75" top="1" bottom="1" header="0.5" footer="0.5"/>
  <pageSetup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8"/>
  <sheetViews>
    <sheetView zoomScaleNormal="100" workbookViewId="0">
      <pane ySplit="6" topLeftCell="A7" activePane="bottomLeft" state="frozen"/>
      <selection activeCell="K71" sqref="K71"/>
      <selection pane="bottomLeft" activeCell="A7" sqref="A7"/>
    </sheetView>
  </sheetViews>
  <sheetFormatPr baseColWidth="10" defaultRowHeight="12" x14ac:dyDescent="0.2"/>
  <cols>
    <col min="1" max="1" width="3.5703125" style="35" customWidth="1"/>
    <col min="2" max="3" width="17.140625" style="35" bestFit="1" customWidth="1"/>
    <col min="4" max="7" width="12" style="35" bestFit="1" customWidth="1"/>
    <col min="8" max="16384" width="11.42578125" style="35"/>
  </cols>
  <sheetData>
    <row r="1" spans="2:18" ht="69.95" customHeight="1" x14ac:dyDescent="0.2"/>
    <row r="2" spans="2:18" ht="18" customHeight="1" x14ac:dyDescent="0.2"/>
    <row r="3" spans="2:18" ht="15" customHeight="1" x14ac:dyDescent="0.25">
      <c r="B3" s="216" t="s">
        <v>190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2:18" ht="15" customHeight="1" x14ac:dyDescent="0.2">
      <c r="B4" s="91" t="s">
        <v>159</v>
      </c>
    </row>
    <row r="5" spans="2:18" ht="15" customHeight="1" x14ac:dyDescent="0.2"/>
    <row r="6" spans="2:18" ht="48.95" customHeight="1" x14ac:dyDescent="0.2">
      <c r="B6" s="215" t="s">
        <v>51</v>
      </c>
      <c r="C6" s="215"/>
      <c r="D6" s="15" t="s">
        <v>24</v>
      </c>
      <c r="E6" s="15" t="s">
        <v>142</v>
      </c>
      <c r="F6" s="15" t="s">
        <v>143</v>
      </c>
      <c r="G6" s="15" t="s">
        <v>4</v>
      </c>
    </row>
    <row r="7" spans="2:18" ht="15" customHeight="1" x14ac:dyDescent="0.2">
      <c r="B7" s="220" t="s">
        <v>0</v>
      </c>
      <c r="C7" s="45" t="s">
        <v>3</v>
      </c>
      <c r="D7" s="14">
        <v>9659.5256490000229</v>
      </c>
      <c r="E7" s="14">
        <v>6149.4177369999961</v>
      </c>
      <c r="F7" s="14">
        <v>3143.0348439999993</v>
      </c>
      <c r="G7" s="14">
        <v>367.07306799999998</v>
      </c>
    </row>
    <row r="8" spans="2:18" ht="15" customHeight="1" x14ac:dyDescent="0.2">
      <c r="B8" s="221"/>
      <c r="C8" s="45" t="s">
        <v>34</v>
      </c>
      <c r="D8" s="14">
        <v>1380.1451539999994</v>
      </c>
      <c r="E8" s="14">
        <v>600.21121300000016</v>
      </c>
      <c r="F8" s="14">
        <v>676.02694400000019</v>
      </c>
      <c r="G8" s="14"/>
    </row>
    <row r="9" spans="2:18" ht="15" customHeight="1" x14ac:dyDescent="0.2">
      <c r="B9" s="221"/>
      <c r="C9" s="49" t="s">
        <v>31</v>
      </c>
      <c r="D9" s="14">
        <v>4065.4287050000166</v>
      </c>
      <c r="E9" s="14">
        <v>2836.0392369999968</v>
      </c>
      <c r="F9" s="14">
        <v>1052.6280019999992</v>
      </c>
      <c r="G9" s="14">
        <v>176.76146599999996</v>
      </c>
    </row>
    <row r="10" spans="2:18" ht="15" customHeight="1" x14ac:dyDescent="0.2">
      <c r="B10" s="221"/>
      <c r="C10" s="49" t="s">
        <v>7</v>
      </c>
      <c r="D10" s="14">
        <v>3042.6622150000053</v>
      </c>
      <c r="E10" s="14">
        <v>2002.5832829999995</v>
      </c>
      <c r="F10" s="14">
        <v>988.99616300000025</v>
      </c>
      <c r="G10" s="14"/>
    </row>
    <row r="11" spans="2:18" ht="15" customHeight="1" x14ac:dyDescent="0.2">
      <c r="B11" s="222"/>
      <c r="C11" s="49" t="s">
        <v>32</v>
      </c>
      <c r="D11" s="14">
        <v>1171.2895750000007</v>
      </c>
      <c r="E11" s="14">
        <v>710.58400400000005</v>
      </c>
      <c r="F11" s="14">
        <v>425.38373499999989</v>
      </c>
      <c r="G11" s="14"/>
    </row>
    <row r="12" spans="2:18" ht="15" customHeight="1" x14ac:dyDescent="0.2">
      <c r="B12" s="220" t="s">
        <v>1</v>
      </c>
      <c r="C12" s="45" t="s">
        <v>3</v>
      </c>
      <c r="D12" s="14">
        <v>5067.5441269999947</v>
      </c>
      <c r="E12" s="14">
        <v>2809.9413280000003</v>
      </c>
      <c r="F12" s="14">
        <v>2019.1940770000001</v>
      </c>
      <c r="G12" s="14">
        <v>238.40872199999995</v>
      </c>
    </row>
    <row r="13" spans="2:18" ht="15" customHeight="1" x14ac:dyDescent="0.2">
      <c r="B13" s="221"/>
      <c r="C13" s="45" t="s">
        <v>34</v>
      </c>
      <c r="D13" s="14">
        <v>938.22468499999979</v>
      </c>
      <c r="E13" s="14">
        <v>386.27379500000006</v>
      </c>
      <c r="F13" s="14">
        <v>511.61277600000011</v>
      </c>
      <c r="G13" s="14"/>
    </row>
    <row r="14" spans="2:18" ht="15" customHeight="1" x14ac:dyDescent="0.2">
      <c r="B14" s="221"/>
      <c r="C14" s="49" t="s">
        <v>31</v>
      </c>
      <c r="D14" s="14">
        <v>2110.2392989999976</v>
      </c>
      <c r="E14" s="14">
        <v>1311.5110890000005</v>
      </c>
      <c r="F14" s="14">
        <v>668.43968799999982</v>
      </c>
      <c r="G14" s="14"/>
    </row>
    <row r="15" spans="2:18" ht="15" customHeight="1" x14ac:dyDescent="0.2">
      <c r="B15" s="221"/>
      <c r="C15" s="49" t="s">
        <v>7</v>
      </c>
      <c r="D15" s="14">
        <v>1344.7905719999976</v>
      </c>
      <c r="E15" s="14">
        <v>725.82591499999955</v>
      </c>
      <c r="F15" s="14">
        <v>567.88188800000023</v>
      </c>
      <c r="G15" s="14"/>
    </row>
    <row r="16" spans="2:18" ht="15" customHeight="1" x14ac:dyDescent="0.2">
      <c r="B16" s="222"/>
      <c r="C16" s="49" t="s">
        <v>32</v>
      </c>
      <c r="D16" s="14">
        <v>674.28957099999991</v>
      </c>
      <c r="E16" s="14">
        <v>386.3305290000003</v>
      </c>
      <c r="F16" s="14">
        <v>271.259725</v>
      </c>
      <c r="G16" s="14"/>
    </row>
    <row r="17" spans="2:7" ht="15" customHeight="1" x14ac:dyDescent="0.2">
      <c r="B17" s="220" t="s">
        <v>2</v>
      </c>
      <c r="C17" s="45" t="s">
        <v>3</v>
      </c>
      <c r="D17" s="14">
        <v>4591.9815220000019</v>
      </c>
      <c r="E17" s="14">
        <v>3339.4764089999958</v>
      </c>
      <c r="F17" s="14">
        <v>1123.8407669999999</v>
      </c>
      <c r="G17" s="14">
        <v>128.66434599999999</v>
      </c>
    </row>
    <row r="18" spans="2:7" ht="15" customHeight="1" x14ac:dyDescent="0.2">
      <c r="B18" s="221"/>
      <c r="C18" s="45" t="s">
        <v>34</v>
      </c>
      <c r="D18" s="14">
        <v>441.92046900000014</v>
      </c>
      <c r="E18" s="14">
        <v>213.93741800000001</v>
      </c>
      <c r="F18" s="14"/>
      <c r="G18" s="14"/>
    </row>
    <row r="19" spans="2:7" ht="15" customHeight="1" x14ac:dyDescent="0.2">
      <c r="B19" s="221"/>
      <c r="C19" s="49" t="s">
        <v>31</v>
      </c>
      <c r="D19" s="14">
        <v>1955.189406</v>
      </c>
      <c r="E19" s="14">
        <v>1524.5281479999951</v>
      </c>
      <c r="F19" s="14">
        <v>384.18831399999999</v>
      </c>
      <c r="G19" s="14"/>
    </row>
    <row r="20" spans="2:7" ht="15" customHeight="1" x14ac:dyDescent="0.2">
      <c r="B20" s="221"/>
      <c r="C20" s="49" t="s">
        <v>7</v>
      </c>
      <c r="D20" s="14">
        <v>1697.8716430000018</v>
      </c>
      <c r="E20" s="14">
        <v>1276.757368000001</v>
      </c>
      <c r="F20" s="14">
        <v>421.11427499999979</v>
      </c>
      <c r="G20" s="14"/>
    </row>
    <row r="21" spans="2:7" ht="15" customHeight="1" x14ac:dyDescent="0.2">
      <c r="B21" s="222"/>
      <c r="C21" s="49" t="s">
        <v>32</v>
      </c>
      <c r="D21" s="14">
        <v>497.00000399999982</v>
      </c>
      <c r="E21" s="14">
        <v>324.25347499999992</v>
      </c>
      <c r="F21" s="14">
        <v>154.12401000000003</v>
      </c>
      <c r="G21" s="14"/>
    </row>
    <row r="25" spans="2:7" ht="48.95" customHeight="1" x14ac:dyDescent="0.2">
      <c r="B25" s="215" t="s">
        <v>52</v>
      </c>
      <c r="C25" s="215"/>
      <c r="D25" s="15" t="s">
        <v>24</v>
      </c>
      <c r="E25" s="15" t="s">
        <v>142</v>
      </c>
      <c r="F25" s="15" t="s">
        <v>143</v>
      </c>
      <c r="G25" s="15" t="s">
        <v>4</v>
      </c>
    </row>
    <row r="26" spans="2:7" ht="15" customHeight="1" x14ac:dyDescent="0.2">
      <c r="B26" s="220" t="s">
        <v>0</v>
      </c>
      <c r="C26" s="45" t="s">
        <v>3</v>
      </c>
      <c r="D26" s="29">
        <f>D7/$D7*100</f>
        <v>100</v>
      </c>
      <c r="E26" s="29">
        <f t="shared" ref="E26:G26" si="0">E7/$D7*100</f>
        <v>63.661694791778913</v>
      </c>
      <c r="F26" s="29">
        <f t="shared" si="0"/>
        <v>32.538190364713962</v>
      </c>
      <c r="G26" s="29">
        <f t="shared" si="0"/>
        <v>3.800114843506837</v>
      </c>
    </row>
    <row r="27" spans="2:7" ht="15" customHeight="1" x14ac:dyDescent="0.2">
      <c r="B27" s="221"/>
      <c r="C27" s="45" t="s">
        <v>34</v>
      </c>
      <c r="D27" s="29">
        <f t="shared" ref="D27:F27" si="1">D8/$D8*100</f>
        <v>100</v>
      </c>
      <c r="E27" s="29">
        <f t="shared" si="1"/>
        <v>43.488991810784597</v>
      </c>
      <c r="F27" s="29">
        <f t="shared" si="1"/>
        <v>48.982307552267834</v>
      </c>
      <c r="G27" s="29"/>
    </row>
    <row r="28" spans="2:7" ht="15" customHeight="1" x14ac:dyDescent="0.2">
      <c r="B28" s="221"/>
      <c r="C28" s="49" t="s">
        <v>31</v>
      </c>
      <c r="D28" s="29">
        <f t="shared" ref="D28:G28" si="2">D9/$D9*100</f>
        <v>100</v>
      </c>
      <c r="E28" s="29">
        <f t="shared" si="2"/>
        <v>69.759905849830545</v>
      </c>
      <c r="F28" s="29">
        <f t="shared" si="2"/>
        <v>25.892177144943808</v>
      </c>
      <c r="G28" s="29">
        <f t="shared" si="2"/>
        <v>4.347917005225141</v>
      </c>
    </row>
    <row r="29" spans="2:7" ht="15" customHeight="1" x14ac:dyDescent="0.2">
      <c r="B29" s="221"/>
      <c r="C29" s="49" t="s">
        <v>7</v>
      </c>
      <c r="D29" s="29">
        <f t="shared" ref="D29:F29" si="3">D10/$D10*100</f>
        <v>100</v>
      </c>
      <c r="E29" s="29">
        <f t="shared" si="3"/>
        <v>65.81681243246372</v>
      </c>
      <c r="F29" s="29">
        <f t="shared" si="3"/>
        <v>32.50430357087793</v>
      </c>
      <c r="G29" s="29"/>
    </row>
    <row r="30" spans="2:7" ht="15" customHeight="1" x14ac:dyDescent="0.2">
      <c r="B30" s="222"/>
      <c r="C30" s="49" t="s">
        <v>32</v>
      </c>
      <c r="D30" s="29">
        <f t="shared" ref="D30:F30" si="4">D11/$D11*100</f>
        <v>100</v>
      </c>
      <c r="E30" s="29">
        <f t="shared" si="4"/>
        <v>60.666808547322695</v>
      </c>
      <c r="F30" s="29">
        <f t="shared" si="4"/>
        <v>36.317554947929906</v>
      </c>
      <c r="G30" s="29"/>
    </row>
    <row r="31" spans="2:7" ht="15" customHeight="1" x14ac:dyDescent="0.2">
      <c r="B31" s="220" t="s">
        <v>1</v>
      </c>
      <c r="C31" s="45" t="s">
        <v>3</v>
      </c>
      <c r="D31" s="29">
        <f t="shared" ref="D31:G31" si="5">D12/$D12*100</f>
        <v>100</v>
      </c>
      <c r="E31" s="29">
        <f t="shared" si="5"/>
        <v>55.449765361263779</v>
      </c>
      <c r="F31" s="29">
        <f t="shared" si="5"/>
        <v>39.845614096218455</v>
      </c>
      <c r="G31" s="29">
        <f t="shared" si="5"/>
        <v>4.7046205425178771</v>
      </c>
    </row>
    <row r="32" spans="2:7" ht="15" customHeight="1" x14ac:dyDescent="0.2">
      <c r="B32" s="221"/>
      <c r="C32" s="45" t="s">
        <v>34</v>
      </c>
      <c r="D32" s="29">
        <f t="shared" ref="D32:F32" si="6">D13/$D13*100</f>
        <v>100</v>
      </c>
      <c r="E32" s="29">
        <f t="shared" si="6"/>
        <v>41.17071328175512</v>
      </c>
      <c r="F32" s="29">
        <f t="shared" si="6"/>
        <v>54.52987798972697</v>
      </c>
      <c r="G32" s="29"/>
    </row>
    <row r="33" spans="2:7" ht="15" customHeight="1" x14ac:dyDescent="0.2">
      <c r="B33" s="221"/>
      <c r="C33" s="49" t="s">
        <v>31</v>
      </c>
      <c r="D33" s="29">
        <f t="shared" ref="D33:F33" si="7">D14/$D14*100</f>
        <v>100</v>
      </c>
      <c r="E33" s="29">
        <f t="shared" si="7"/>
        <v>62.14987511707799</v>
      </c>
      <c r="F33" s="29">
        <f t="shared" si="7"/>
        <v>31.676013631096755</v>
      </c>
      <c r="G33" s="29"/>
    </row>
    <row r="34" spans="2:7" ht="15" customHeight="1" x14ac:dyDescent="0.2">
      <c r="B34" s="221"/>
      <c r="C34" s="49" t="s">
        <v>7</v>
      </c>
      <c r="D34" s="29">
        <f t="shared" ref="D34:F34" si="8">D15/$D15*100</f>
        <v>100</v>
      </c>
      <c r="E34" s="29">
        <f t="shared" si="8"/>
        <v>53.973156126499141</v>
      </c>
      <c r="F34" s="29">
        <f t="shared" si="8"/>
        <v>42.228277013827935</v>
      </c>
      <c r="G34" s="29"/>
    </row>
    <row r="35" spans="2:7" ht="15" customHeight="1" x14ac:dyDescent="0.2">
      <c r="B35" s="222"/>
      <c r="C35" s="49" t="s">
        <v>32</v>
      </c>
      <c r="D35" s="29">
        <f t="shared" ref="D35:F35" si="9">D16/$D16*100</f>
        <v>100</v>
      </c>
      <c r="E35" s="29">
        <f t="shared" si="9"/>
        <v>57.294454135936846</v>
      </c>
      <c r="F35" s="29">
        <f t="shared" si="9"/>
        <v>40.228966406481767</v>
      </c>
      <c r="G35" s="29"/>
    </row>
    <row r="36" spans="2:7" ht="15" customHeight="1" x14ac:dyDescent="0.2">
      <c r="B36" s="220" t="s">
        <v>2</v>
      </c>
      <c r="C36" s="45" t="s">
        <v>3</v>
      </c>
      <c r="D36" s="29">
        <f t="shared" ref="D36:G36" si="10">D17/$D17*100</f>
        <v>100</v>
      </c>
      <c r="E36" s="29">
        <f t="shared" si="10"/>
        <v>72.724082033011157</v>
      </c>
      <c r="F36" s="29">
        <f t="shared" si="10"/>
        <v>24.473982780978609</v>
      </c>
      <c r="G36" s="29">
        <f t="shared" si="10"/>
        <v>2.8019351860100961</v>
      </c>
    </row>
    <row r="37" spans="2:7" ht="15" customHeight="1" x14ac:dyDescent="0.2">
      <c r="B37" s="221"/>
      <c r="C37" s="45" t="s">
        <v>34</v>
      </c>
      <c r="D37" s="29">
        <f t="shared" ref="D37:E37" si="11">D18/$D18*100</f>
        <v>100</v>
      </c>
      <c r="E37" s="29">
        <f t="shared" si="11"/>
        <v>48.410841544431818</v>
      </c>
      <c r="F37" s="29"/>
      <c r="G37" s="29"/>
    </row>
    <row r="38" spans="2:7" ht="15" customHeight="1" x14ac:dyDescent="0.2">
      <c r="B38" s="221"/>
      <c r="C38" s="49" t="s">
        <v>31</v>
      </c>
      <c r="D38" s="29">
        <f t="shared" ref="D38:F38" si="12">D19/$D19*100</f>
        <v>100</v>
      </c>
      <c r="E38" s="29">
        <f t="shared" si="12"/>
        <v>77.973425148560523</v>
      </c>
      <c r="F38" s="29">
        <f t="shared" si="12"/>
        <v>19.64967244713068</v>
      </c>
      <c r="G38" s="29"/>
    </row>
    <row r="39" spans="2:7" ht="15" customHeight="1" x14ac:dyDescent="0.2">
      <c r="B39" s="221"/>
      <c r="C39" s="49" t="s">
        <v>7</v>
      </c>
      <c r="D39" s="29">
        <f t="shared" ref="D39:F39" si="13">D20/$D20*100</f>
        <v>100</v>
      </c>
      <c r="E39" s="29">
        <f t="shared" si="13"/>
        <v>75.19751998119682</v>
      </c>
      <c r="F39" s="29">
        <f t="shared" si="13"/>
        <v>24.802480018803127</v>
      </c>
      <c r="G39" s="29"/>
    </row>
    <row r="40" spans="2:7" ht="15" customHeight="1" x14ac:dyDescent="0.2">
      <c r="B40" s="222"/>
      <c r="C40" s="49" t="s">
        <v>32</v>
      </c>
      <c r="D40" s="29">
        <f t="shared" ref="D40:F40" si="14">D21/$D21*100</f>
        <v>100</v>
      </c>
      <c r="E40" s="29">
        <f t="shared" si="14"/>
        <v>65.242147362236253</v>
      </c>
      <c r="F40" s="29">
        <f t="shared" si="14"/>
        <v>31.010866953634892</v>
      </c>
      <c r="G40" s="29"/>
    </row>
    <row r="44" spans="2:7" ht="48.95" customHeight="1" x14ac:dyDescent="0.2">
      <c r="B44" s="215" t="s">
        <v>53</v>
      </c>
      <c r="C44" s="215"/>
      <c r="D44" s="15" t="s">
        <v>24</v>
      </c>
      <c r="E44" s="15" t="s">
        <v>142</v>
      </c>
      <c r="F44" s="15" t="s">
        <v>143</v>
      </c>
      <c r="G44" s="15" t="s">
        <v>4</v>
      </c>
    </row>
    <row r="45" spans="2:7" ht="15" customHeight="1" x14ac:dyDescent="0.2">
      <c r="B45" s="220" t="s">
        <v>0</v>
      </c>
      <c r="C45" s="45" t="s">
        <v>3</v>
      </c>
      <c r="D45" s="29">
        <f>D7/D$7*100</f>
        <v>100</v>
      </c>
      <c r="E45" s="29">
        <f t="shared" ref="E45:G45" si="15">E7/E$7*100</f>
        <v>100</v>
      </c>
      <c r="F45" s="29">
        <f t="shared" si="15"/>
        <v>100</v>
      </c>
      <c r="G45" s="29">
        <f t="shared" si="15"/>
        <v>100</v>
      </c>
    </row>
    <row r="46" spans="2:7" ht="15" customHeight="1" x14ac:dyDescent="0.2">
      <c r="B46" s="221"/>
      <c r="C46" s="45" t="s">
        <v>34</v>
      </c>
      <c r="D46" s="29">
        <f t="shared" ref="D46:F46" si="16">D8/D$7*100</f>
        <v>14.287918518471715</v>
      </c>
      <c r="E46" s="29">
        <f t="shared" si="16"/>
        <v>9.760456008519828</v>
      </c>
      <c r="F46" s="29">
        <f t="shared" si="16"/>
        <v>21.508732087094877</v>
      </c>
      <c r="G46" s="29"/>
    </row>
    <row r="47" spans="2:7" ht="15" customHeight="1" x14ac:dyDescent="0.2">
      <c r="B47" s="221"/>
      <c r="C47" s="49" t="s">
        <v>31</v>
      </c>
      <c r="D47" s="29">
        <f t="shared" ref="D47:G47" si="17">D9/D$7*100</f>
        <v>42.087249961605302</v>
      </c>
      <c r="E47" s="29">
        <f t="shared" si="17"/>
        <v>46.118825526131246</v>
      </c>
      <c r="F47" s="29">
        <f t="shared" si="17"/>
        <v>33.490815541210061</v>
      </c>
      <c r="G47" s="29">
        <f t="shared" si="17"/>
        <v>48.154299895409366</v>
      </c>
    </row>
    <row r="48" spans="2:7" ht="15" customHeight="1" x14ac:dyDescent="0.2">
      <c r="B48" s="221"/>
      <c r="C48" s="49" t="s">
        <v>7</v>
      </c>
      <c r="D48" s="29">
        <f t="shared" ref="D48:F48" si="18">D10/D$7*100</f>
        <v>31.499085209375565</v>
      </c>
      <c r="E48" s="29">
        <f t="shared" si="18"/>
        <v>32.565412997572082</v>
      </c>
      <c r="F48" s="29">
        <f t="shared" si="18"/>
        <v>31.466280588265743</v>
      </c>
      <c r="G48" s="29"/>
    </row>
    <row r="49" spans="2:7" ht="15" customHeight="1" x14ac:dyDescent="0.2">
      <c r="B49" s="222"/>
      <c r="C49" s="49" t="s">
        <v>32</v>
      </c>
      <c r="D49" s="29">
        <f t="shared" ref="D49:F49" si="19">D11/D$7*100</f>
        <v>12.125746310547408</v>
      </c>
      <c r="E49" s="29">
        <f t="shared" si="19"/>
        <v>11.555305467776851</v>
      </c>
      <c r="F49" s="29">
        <f t="shared" si="19"/>
        <v>13.534171783429327</v>
      </c>
      <c r="G49" s="29"/>
    </row>
    <row r="50" spans="2:7" ht="15" customHeight="1" x14ac:dyDescent="0.2">
      <c r="B50" s="220" t="s">
        <v>1</v>
      </c>
      <c r="C50" s="45" t="s">
        <v>3</v>
      </c>
      <c r="D50" s="29">
        <f>D12/D$12*100</f>
        <v>100</v>
      </c>
      <c r="E50" s="29">
        <f t="shared" ref="E50:G50" si="20">E12/E$12*100</f>
        <v>100</v>
      </c>
      <c r="F50" s="29">
        <f t="shared" si="20"/>
        <v>100</v>
      </c>
      <c r="G50" s="29">
        <f t="shared" si="20"/>
        <v>100</v>
      </c>
    </row>
    <row r="51" spans="2:7" ht="15" customHeight="1" x14ac:dyDescent="0.2">
      <c r="B51" s="221"/>
      <c r="C51" s="45" t="s">
        <v>34</v>
      </c>
      <c r="D51" s="29">
        <f t="shared" ref="D51:F51" si="21">D13/D$12*100</f>
        <v>18.514386090909728</v>
      </c>
      <c r="E51" s="29">
        <f t="shared" si="21"/>
        <v>13.746685425454549</v>
      </c>
      <c r="F51" s="29">
        <f t="shared" si="21"/>
        <v>25.337474085706724</v>
      </c>
      <c r="G51" s="29"/>
    </row>
    <row r="52" spans="2:7" ht="15" customHeight="1" x14ac:dyDescent="0.2">
      <c r="B52" s="221"/>
      <c r="C52" s="49" t="s">
        <v>31</v>
      </c>
      <c r="D52" s="29">
        <f t="shared" ref="D52:F52" si="22">D14/D$12*100</f>
        <v>41.642248120871663</v>
      </c>
      <c r="E52" s="29">
        <f t="shared" si="22"/>
        <v>46.673967030246843</v>
      </c>
      <c r="F52" s="29">
        <f t="shared" si="22"/>
        <v>33.104281337489269</v>
      </c>
      <c r="G52" s="29"/>
    </row>
    <row r="53" spans="2:7" ht="15" customHeight="1" x14ac:dyDescent="0.2">
      <c r="B53" s="221"/>
      <c r="C53" s="49" t="s">
        <v>7</v>
      </c>
      <c r="D53" s="29">
        <f t="shared" ref="D53:F53" si="23">D15/D$12*100</f>
        <v>26.537323371984499</v>
      </c>
      <c r="E53" s="29">
        <f t="shared" si="23"/>
        <v>25.830643073128236</v>
      </c>
      <c r="F53" s="29">
        <f t="shared" si="23"/>
        <v>28.124185508890047</v>
      </c>
      <c r="G53" s="29"/>
    </row>
    <row r="54" spans="2:7" ht="15" customHeight="1" x14ac:dyDescent="0.2">
      <c r="B54" s="222"/>
      <c r="C54" s="49" t="s">
        <v>32</v>
      </c>
      <c r="D54" s="29">
        <f t="shared" ref="D54:F54" si="24">D16/D$12*100</f>
        <v>13.306042416234112</v>
      </c>
      <c r="E54" s="29">
        <f t="shared" si="24"/>
        <v>13.748704471170376</v>
      </c>
      <c r="F54" s="29">
        <f t="shared" si="24"/>
        <v>13.434059067913957</v>
      </c>
      <c r="G54" s="29"/>
    </row>
    <row r="55" spans="2:7" ht="15" customHeight="1" x14ac:dyDescent="0.2">
      <c r="B55" s="220" t="s">
        <v>2</v>
      </c>
      <c r="C55" s="45" t="s">
        <v>3</v>
      </c>
      <c r="D55" s="29">
        <f>D17/D$17*100</f>
        <v>100</v>
      </c>
      <c r="E55" s="29">
        <f t="shared" ref="E55:G55" si="25">E17/E$17*100</f>
        <v>100</v>
      </c>
      <c r="F55" s="29">
        <f t="shared" si="25"/>
        <v>100</v>
      </c>
      <c r="G55" s="29">
        <f t="shared" si="25"/>
        <v>100</v>
      </c>
    </row>
    <row r="56" spans="2:7" ht="15" customHeight="1" x14ac:dyDescent="0.2">
      <c r="B56" s="221"/>
      <c r="C56" s="45" t="s">
        <v>34</v>
      </c>
      <c r="D56" s="29">
        <f t="shared" ref="D56:E56" si="26">D18/D$17*100</f>
        <v>9.6237423187087465</v>
      </c>
      <c r="E56" s="29">
        <f t="shared" si="26"/>
        <v>6.4063161944618567</v>
      </c>
      <c r="F56" s="29"/>
      <c r="G56" s="29"/>
    </row>
    <row r="57" spans="2:7" ht="15" customHeight="1" x14ac:dyDescent="0.2">
      <c r="B57" s="221"/>
      <c r="C57" s="49" t="s">
        <v>31</v>
      </c>
      <c r="D57" s="29">
        <f t="shared" ref="D57:F57" si="27">D19/D$17*100</f>
        <v>42.578337840271459</v>
      </c>
      <c r="E57" s="29">
        <f t="shared" si="27"/>
        <v>45.651711863912048</v>
      </c>
      <c r="F57" s="29">
        <f t="shared" si="27"/>
        <v>34.1852978892694</v>
      </c>
      <c r="G57" s="29"/>
    </row>
    <row r="58" spans="2:7" ht="15" customHeight="1" x14ac:dyDescent="0.2">
      <c r="B58" s="221"/>
      <c r="C58" s="49" t="s">
        <v>7</v>
      </c>
      <c r="D58" s="29">
        <f t="shared" ref="D58:F58" si="28">D20/D$17*100</f>
        <v>36.974705470080096</v>
      </c>
      <c r="E58" s="29">
        <f t="shared" si="28"/>
        <v>38.232261936604758</v>
      </c>
      <c r="F58" s="29">
        <f t="shared" si="28"/>
        <v>37.47099120849029</v>
      </c>
      <c r="G58" s="29"/>
    </row>
    <row r="59" spans="2:7" ht="15" customHeight="1" x14ac:dyDescent="0.2">
      <c r="B59" s="222"/>
      <c r="C59" s="49" t="s">
        <v>32</v>
      </c>
      <c r="D59" s="29">
        <f t="shared" ref="D59:F59" si="29">D21/D$17*100</f>
        <v>10.823214370939702</v>
      </c>
      <c r="E59" s="29">
        <f t="shared" si="29"/>
        <v>9.7097100050213392</v>
      </c>
      <c r="F59" s="29">
        <f t="shared" si="29"/>
        <v>13.714043352549075</v>
      </c>
      <c r="G59" s="29"/>
    </row>
    <row r="63" spans="2:7" ht="48.95" customHeight="1" x14ac:dyDescent="0.2">
      <c r="B63" s="215" t="s">
        <v>51</v>
      </c>
      <c r="C63" s="215"/>
      <c r="D63" s="15" t="s">
        <v>24</v>
      </c>
      <c r="E63" s="15" t="s">
        <v>142</v>
      </c>
      <c r="F63" s="15" t="s">
        <v>143</v>
      </c>
      <c r="G63" s="15" t="s">
        <v>4</v>
      </c>
    </row>
    <row r="64" spans="2:7" ht="15" customHeight="1" x14ac:dyDescent="0.2">
      <c r="B64" s="220" t="s">
        <v>0</v>
      </c>
      <c r="C64" s="45" t="s">
        <v>3</v>
      </c>
      <c r="D64" s="52">
        <f>SUM(E64:G64)</f>
        <v>790</v>
      </c>
      <c r="E64" s="52">
        <f>SUM(E65:E68)</f>
        <v>515</v>
      </c>
      <c r="F64" s="52">
        <f t="shared" ref="F64:G64" si="30">SUM(F65:F68)</f>
        <v>249</v>
      </c>
      <c r="G64" s="52">
        <f t="shared" si="30"/>
        <v>26</v>
      </c>
    </row>
    <row r="65" spans="2:7" ht="15" customHeight="1" x14ac:dyDescent="0.2">
      <c r="B65" s="221"/>
      <c r="C65" s="45" t="s">
        <v>34</v>
      </c>
      <c r="D65" s="52">
        <f t="shared" ref="D65:D78" si="31">SUM(E65:G65)</f>
        <v>66</v>
      </c>
      <c r="E65" s="89">
        <v>29</v>
      </c>
      <c r="F65" s="89">
        <v>32</v>
      </c>
      <c r="G65" s="89">
        <v>5</v>
      </c>
    </row>
    <row r="66" spans="2:7" ht="15" customHeight="1" x14ac:dyDescent="0.2">
      <c r="B66" s="221"/>
      <c r="C66" s="49" t="s">
        <v>31</v>
      </c>
      <c r="D66" s="52">
        <f t="shared" si="31"/>
        <v>265</v>
      </c>
      <c r="E66" s="89">
        <v>186</v>
      </c>
      <c r="F66" s="89">
        <v>68</v>
      </c>
      <c r="G66" s="89">
        <v>11</v>
      </c>
    </row>
    <row r="67" spans="2:7" ht="15" customHeight="1" x14ac:dyDescent="0.2">
      <c r="B67" s="221"/>
      <c r="C67" s="49" t="s">
        <v>7</v>
      </c>
      <c r="D67" s="52">
        <f t="shared" si="31"/>
        <v>228</v>
      </c>
      <c r="E67" s="90">
        <v>150</v>
      </c>
      <c r="F67" s="90">
        <v>75</v>
      </c>
      <c r="G67" s="90">
        <v>3</v>
      </c>
    </row>
    <row r="68" spans="2:7" ht="15" customHeight="1" x14ac:dyDescent="0.2">
      <c r="B68" s="222"/>
      <c r="C68" s="49" t="s">
        <v>32</v>
      </c>
      <c r="D68" s="52">
        <f t="shared" si="31"/>
        <v>231</v>
      </c>
      <c r="E68" s="90">
        <v>150</v>
      </c>
      <c r="F68" s="90">
        <v>74</v>
      </c>
      <c r="G68" s="90">
        <v>7</v>
      </c>
    </row>
    <row r="69" spans="2:7" ht="15" customHeight="1" x14ac:dyDescent="0.2">
      <c r="B69" s="220" t="s">
        <v>1</v>
      </c>
      <c r="C69" s="45" t="s">
        <v>3</v>
      </c>
      <c r="D69" s="52">
        <f t="shared" si="31"/>
        <v>396</v>
      </c>
      <c r="E69" s="90">
        <f>SUM(E70:E73)</f>
        <v>233</v>
      </c>
      <c r="F69" s="90">
        <f t="shared" ref="F69:G69" si="32">SUM(F70:F73)</f>
        <v>147</v>
      </c>
      <c r="G69" s="90">
        <f t="shared" si="32"/>
        <v>16</v>
      </c>
    </row>
    <row r="70" spans="2:7" ht="15" customHeight="1" x14ac:dyDescent="0.2">
      <c r="B70" s="221"/>
      <c r="C70" s="45" t="s">
        <v>34</v>
      </c>
      <c r="D70" s="52">
        <f t="shared" si="31"/>
        <v>45</v>
      </c>
      <c r="E70" s="89">
        <v>19</v>
      </c>
      <c r="F70" s="89">
        <v>24</v>
      </c>
      <c r="G70" s="89">
        <v>2</v>
      </c>
    </row>
    <row r="71" spans="2:7" ht="15" customHeight="1" x14ac:dyDescent="0.2">
      <c r="B71" s="221"/>
      <c r="C71" s="49" t="s">
        <v>31</v>
      </c>
      <c r="D71" s="52">
        <f t="shared" si="31"/>
        <v>135</v>
      </c>
      <c r="E71" s="89">
        <v>84</v>
      </c>
      <c r="F71" s="89">
        <v>43</v>
      </c>
      <c r="G71" s="89">
        <v>8</v>
      </c>
    </row>
    <row r="72" spans="2:7" ht="15" customHeight="1" x14ac:dyDescent="0.2">
      <c r="B72" s="221"/>
      <c r="C72" s="49" t="s">
        <v>7</v>
      </c>
      <c r="D72" s="52">
        <f t="shared" si="31"/>
        <v>91</v>
      </c>
      <c r="E72" s="90">
        <v>50</v>
      </c>
      <c r="F72" s="90">
        <v>38</v>
      </c>
      <c r="G72" s="90">
        <v>3</v>
      </c>
    </row>
    <row r="73" spans="2:7" ht="15" customHeight="1" x14ac:dyDescent="0.2">
      <c r="B73" s="222"/>
      <c r="C73" s="49" t="s">
        <v>32</v>
      </c>
      <c r="D73" s="52">
        <f t="shared" si="31"/>
        <v>125</v>
      </c>
      <c r="E73" s="90">
        <v>80</v>
      </c>
      <c r="F73" s="90">
        <v>42</v>
      </c>
      <c r="G73" s="90">
        <v>3</v>
      </c>
    </row>
    <row r="74" spans="2:7" ht="15" customHeight="1" x14ac:dyDescent="0.2">
      <c r="B74" s="220" t="s">
        <v>2</v>
      </c>
      <c r="C74" s="45" t="s">
        <v>3</v>
      </c>
      <c r="D74" s="52">
        <f t="shared" si="31"/>
        <v>394</v>
      </c>
      <c r="E74" s="90">
        <f>SUM(E75:E78)</f>
        <v>282</v>
      </c>
      <c r="F74" s="90">
        <f t="shared" ref="F74:G74" si="33">SUM(F75:F78)</f>
        <v>102</v>
      </c>
      <c r="G74" s="90">
        <f t="shared" si="33"/>
        <v>10</v>
      </c>
    </row>
    <row r="75" spans="2:7" ht="15" customHeight="1" x14ac:dyDescent="0.2">
      <c r="B75" s="221"/>
      <c r="C75" s="45" t="s">
        <v>34</v>
      </c>
      <c r="D75" s="52">
        <f t="shared" si="31"/>
        <v>21</v>
      </c>
      <c r="E75" s="89">
        <v>10</v>
      </c>
      <c r="F75" s="89">
        <v>8</v>
      </c>
      <c r="G75" s="89">
        <v>3</v>
      </c>
    </row>
    <row r="76" spans="2:7" ht="15" customHeight="1" x14ac:dyDescent="0.2">
      <c r="B76" s="221"/>
      <c r="C76" s="49" t="s">
        <v>31</v>
      </c>
      <c r="D76" s="52">
        <f t="shared" si="31"/>
        <v>130</v>
      </c>
      <c r="E76" s="89">
        <v>102</v>
      </c>
      <c r="F76" s="89">
        <v>25</v>
      </c>
      <c r="G76" s="89">
        <v>3</v>
      </c>
    </row>
    <row r="77" spans="2:7" ht="15" customHeight="1" x14ac:dyDescent="0.2">
      <c r="B77" s="221"/>
      <c r="C77" s="49" t="s">
        <v>7</v>
      </c>
      <c r="D77" s="52">
        <f t="shared" si="31"/>
        <v>137</v>
      </c>
      <c r="E77" s="90">
        <v>100</v>
      </c>
      <c r="F77" s="90">
        <v>37</v>
      </c>
      <c r="G77" s="90">
        <v>0</v>
      </c>
    </row>
    <row r="78" spans="2:7" ht="15" customHeight="1" x14ac:dyDescent="0.2">
      <c r="B78" s="222"/>
      <c r="C78" s="49" t="s">
        <v>32</v>
      </c>
      <c r="D78" s="52">
        <f t="shared" si="31"/>
        <v>106</v>
      </c>
      <c r="E78" s="90">
        <v>70</v>
      </c>
      <c r="F78" s="90">
        <v>32</v>
      </c>
      <c r="G78" s="90">
        <v>4</v>
      </c>
    </row>
  </sheetData>
  <mergeCells count="17">
    <mergeCell ref="B50:B54"/>
    <mergeCell ref="B55:B59"/>
    <mergeCell ref="B31:B35"/>
    <mergeCell ref="B36:B40"/>
    <mergeCell ref="B74:B78"/>
    <mergeCell ref="B3:R3"/>
    <mergeCell ref="B6:C6"/>
    <mergeCell ref="B63:C63"/>
    <mergeCell ref="B64:B68"/>
    <mergeCell ref="B69:B73"/>
    <mergeCell ref="B7:B11"/>
    <mergeCell ref="B12:B16"/>
    <mergeCell ref="B17:B21"/>
    <mergeCell ref="B25:C25"/>
    <mergeCell ref="B26:B30"/>
    <mergeCell ref="B44:C44"/>
    <mergeCell ref="B45:B49"/>
  </mergeCells>
  <conditionalFormatting sqref="D64:G78">
    <cfRule type="cellIs" dxfId="2" priority="5" operator="lessThan">
      <formula>10</formula>
    </cfRule>
  </conditionalFormatting>
  <conditionalFormatting sqref="D7:G21">
    <cfRule type="cellIs" dxfId="1" priority="1" operator="lessThan">
      <formula>10</formula>
    </cfRule>
  </conditionalFormatting>
  <pageMargins left="0.75" right="0.75" top="1" bottom="1" header="0.5" footer="0.5"/>
  <pageSetup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3.7109375" style="3" customWidth="1"/>
    <col min="2" max="2" width="11.42578125" style="26"/>
    <col min="3" max="3" width="11.42578125" style="26" customWidth="1"/>
    <col min="4" max="16384" width="11.42578125" style="26"/>
  </cols>
  <sheetData>
    <row r="1" spans="1:18" ht="69.95" customHeight="1" x14ac:dyDescent="0.25"/>
    <row r="3" spans="1:18" x14ac:dyDescent="0.25">
      <c r="A3" s="26"/>
      <c r="B3" s="216" t="s">
        <v>240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x14ac:dyDescent="0.25">
      <c r="A4" s="26"/>
      <c r="B4" s="246" t="s">
        <v>226</v>
      </c>
      <c r="C4" s="246"/>
      <c r="D4" s="246"/>
      <c r="E4" s="246"/>
      <c r="F4" s="246"/>
      <c r="G4" s="246"/>
      <c r="H4" s="246"/>
      <c r="I4" s="246"/>
      <c r="J4" s="246"/>
      <c r="K4" s="152"/>
      <c r="L4" s="152"/>
      <c r="M4" s="152"/>
      <c r="N4" s="152"/>
      <c r="O4" s="152"/>
      <c r="P4" s="152"/>
      <c r="Q4" s="152"/>
      <c r="R4" s="152"/>
    </row>
    <row r="6" spans="1:18" ht="48.75" customHeight="1" x14ac:dyDescent="0.2">
      <c r="A6" s="26"/>
      <c r="B6" s="252" t="s">
        <v>51</v>
      </c>
      <c r="C6" s="252"/>
      <c r="D6" s="141" t="s">
        <v>24</v>
      </c>
      <c r="E6" s="141" t="s">
        <v>224</v>
      </c>
      <c r="F6" s="141" t="s">
        <v>225</v>
      </c>
      <c r="G6" s="141" t="s">
        <v>4</v>
      </c>
    </row>
    <row r="7" spans="1:18" ht="15" customHeight="1" x14ac:dyDescent="0.2">
      <c r="A7" s="26"/>
      <c r="B7" s="230" t="s">
        <v>0</v>
      </c>
      <c r="C7" s="188" t="s">
        <v>3</v>
      </c>
      <c r="D7" s="201">
        <f>SUM(D8:D11)</f>
        <v>9725.8781460000209</v>
      </c>
      <c r="E7" s="201">
        <f>SUM(E8:E11)</f>
        <v>5145.2329069999978</v>
      </c>
      <c r="F7" s="201">
        <f>SUM(F8:F11)</f>
        <v>4340.2648839999983</v>
      </c>
      <c r="G7" s="201">
        <v>240.38035500000001</v>
      </c>
      <c r="H7" s="206"/>
    </row>
    <row r="8" spans="1:18" ht="15" customHeight="1" x14ac:dyDescent="0.2">
      <c r="A8" s="26"/>
      <c r="B8" s="221"/>
      <c r="C8" s="188" t="s">
        <v>31</v>
      </c>
      <c r="D8" s="201">
        <v>4065.4287050000166</v>
      </c>
      <c r="E8" s="201">
        <v>1919.2238279999972</v>
      </c>
      <c r="F8" s="201">
        <v>2004.7482719999998</v>
      </c>
      <c r="G8" s="201"/>
      <c r="H8" s="206"/>
    </row>
    <row r="9" spans="1:18" ht="15" customHeight="1" x14ac:dyDescent="0.2">
      <c r="A9" s="26"/>
      <c r="B9" s="221"/>
      <c r="C9" s="188" t="s">
        <v>41</v>
      </c>
      <c r="D9" s="201">
        <v>3042.6622150000053</v>
      </c>
      <c r="E9" s="201">
        <v>1479.3830010000001</v>
      </c>
      <c r="F9" s="201">
        <v>1512.1964449999991</v>
      </c>
      <c r="G9" s="201"/>
      <c r="H9" s="206"/>
    </row>
    <row r="10" spans="1:18" ht="15" customHeight="1" x14ac:dyDescent="0.2">
      <c r="A10" s="26"/>
      <c r="B10" s="221"/>
      <c r="C10" s="188" t="s">
        <v>32</v>
      </c>
      <c r="D10" s="201">
        <v>1171.2895750000007</v>
      </c>
      <c r="E10" s="201">
        <v>824.14957399999969</v>
      </c>
      <c r="F10" s="201">
        <v>319.80255499999998</v>
      </c>
      <c r="G10" s="201"/>
      <c r="H10" s="206"/>
    </row>
    <row r="11" spans="1:18" ht="15" customHeight="1" x14ac:dyDescent="0.2">
      <c r="A11" s="26"/>
      <c r="B11" s="222"/>
      <c r="C11" s="188" t="s">
        <v>33</v>
      </c>
      <c r="D11" s="201">
        <v>1446.4976509999983</v>
      </c>
      <c r="E11" s="201">
        <v>922.47650399999998</v>
      </c>
      <c r="F11" s="201">
        <v>503.51761199999964</v>
      </c>
      <c r="G11" s="201"/>
      <c r="H11" s="206"/>
    </row>
    <row r="12" spans="1:18" ht="15" customHeight="1" x14ac:dyDescent="0.2">
      <c r="A12" s="26"/>
      <c r="B12" s="230" t="s">
        <v>1</v>
      </c>
      <c r="C12" s="188" t="s">
        <v>3</v>
      </c>
      <c r="D12" s="201">
        <f>SUM(D13:D16)</f>
        <v>4960.0830419999957</v>
      </c>
      <c r="E12" s="201">
        <f>SUM(E13:E16)</f>
        <v>2402.1353609999996</v>
      </c>
      <c r="F12" s="201">
        <f>SUM(F13:F16)</f>
        <v>2374.0593099999987</v>
      </c>
      <c r="G12" s="201">
        <v>183.88837100000001</v>
      </c>
      <c r="H12" s="206"/>
    </row>
    <row r="13" spans="1:18" ht="15" customHeight="1" x14ac:dyDescent="0.2">
      <c r="A13" s="26"/>
      <c r="B13" s="221"/>
      <c r="C13" s="188" t="s">
        <v>31</v>
      </c>
      <c r="D13" s="201">
        <v>2110.2392989999976</v>
      </c>
      <c r="E13" s="201">
        <v>845.53713299999936</v>
      </c>
      <c r="F13" s="201">
        <v>1152.6844139999996</v>
      </c>
      <c r="G13" s="201"/>
      <c r="H13" s="206"/>
    </row>
    <row r="14" spans="1:18" ht="15" customHeight="1" x14ac:dyDescent="0.2">
      <c r="A14" s="26"/>
      <c r="B14" s="221"/>
      <c r="C14" s="188" t="s">
        <v>41</v>
      </c>
      <c r="D14" s="201">
        <v>1344.7905719999976</v>
      </c>
      <c r="E14" s="201">
        <v>460.05846400000007</v>
      </c>
      <c r="F14" s="201">
        <v>833.64933899999949</v>
      </c>
      <c r="G14" s="201"/>
      <c r="H14" s="206"/>
    </row>
    <row r="15" spans="1:18" ht="15" customHeight="1" x14ac:dyDescent="0.2">
      <c r="A15" s="26"/>
      <c r="B15" s="221"/>
      <c r="C15" s="188" t="s">
        <v>32</v>
      </c>
      <c r="D15" s="201">
        <v>674.28957099999991</v>
      </c>
      <c r="E15" s="201">
        <v>488.69866500000023</v>
      </c>
      <c r="F15" s="201">
        <v>176.87597900000003</v>
      </c>
      <c r="G15" s="201"/>
      <c r="H15" s="206"/>
    </row>
    <row r="16" spans="1:18" ht="15" customHeight="1" x14ac:dyDescent="0.2">
      <c r="A16" s="26"/>
      <c r="B16" s="222"/>
      <c r="C16" s="188" t="s">
        <v>33</v>
      </c>
      <c r="D16" s="201">
        <v>830.76359999999988</v>
      </c>
      <c r="E16" s="201">
        <v>607.84109899999987</v>
      </c>
      <c r="F16" s="201">
        <v>210.84957800000001</v>
      </c>
      <c r="G16" s="201"/>
      <c r="H16" s="206"/>
    </row>
    <row r="17" spans="1:8" ht="15" customHeight="1" x14ac:dyDescent="0.2">
      <c r="A17" s="26"/>
      <c r="B17" s="252" t="s">
        <v>2</v>
      </c>
      <c r="C17" s="188" t="s">
        <v>3</v>
      </c>
      <c r="D17" s="201">
        <f>SUM(D18:D21)</f>
        <v>4765.7951040000016</v>
      </c>
      <c r="E17" s="201">
        <f>SUM(E18:E21)</f>
        <v>2743.0975459999991</v>
      </c>
      <c r="F17" s="201">
        <f>SUM(F18:F21)</f>
        <v>1966.2055739999994</v>
      </c>
      <c r="G17" s="201"/>
      <c r="H17" s="206"/>
    </row>
    <row r="18" spans="1:8" ht="15" customHeight="1" x14ac:dyDescent="0.2">
      <c r="A18" s="26"/>
      <c r="B18" s="252"/>
      <c r="C18" s="188" t="s">
        <v>31</v>
      </c>
      <c r="D18" s="201">
        <v>1955.1894059999991</v>
      </c>
      <c r="E18" s="201">
        <v>1073.6866949999994</v>
      </c>
      <c r="F18" s="201">
        <v>852.06385799999987</v>
      </c>
      <c r="G18" s="201"/>
      <c r="H18" s="206"/>
    </row>
    <row r="19" spans="1:8" ht="15" customHeight="1" x14ac:dyDescent="0.2">
      <c r="A19" s="26"/>
      <c r="B19" s="252"/>
      <c r="C19" s="188" t="s">
        <v>41</v>
      </c>
      <c r="D19" s="201">
        <v>1697.8716430000018</v>
      </c>
      <c r="E19" s="201">
        <v>1019.3245370000006</v>
      </c>
      <c r="F19" s="201">
        <v>678.54710599999964</v>
      </c>
      <c r="G19" s="201"/>
      <c r="H19" s="206"/>
    </row>
    <row r="20" spans="1:8" ht="15" customHeight="1" x14ac:dyDescent="0.2">
      <c r="A20" s="26"/>
      <c r="B20" s="252"/>
      <c r="C20" s="188" t="s">
        <v>32</v>
      </c>
      <c r="D20" s="201">
        <v>497.00000399999982</v>
      </c>
      <c r="E20" s="201">
        <v>335.45090899999985</v>
      </c>
      <c r="F20" s="201">
        <v>142.92657600000007</v>
      </c>
      <c r="G20" s="201"/>
      <c r="H20" s="206"/>
    </row>
    <row r="21" spans="1:8" ht="15" customHeight="1" x14ac:dyDescent="0.2">
      <c r="A21" s="26"/>
      <c r="B21" s="252"/>
      <c r="C21" s="188" t="s">
        <v>33</v>
      </c>
      <c r="D21" s="201">
        <v>615.73405100000105</v>
      </c>
      <c r="E21" s="201">
        <v>314.63540499999976</v>
      </c>
      <c r="F21" s="201">
        <v>292.66803399999975</v>
      </c>
      <c r="G21" s="201"/>
      <c r="H21" s="206"/>
    </row>
    <row r="24" spans="1:8" ht="48.95" customHeight="1" x14ac:dyDescent="0.2">
      <c r="A24" s="26"/>
      <c r="B24" s="252" t="s">
        <v>52</v>
      </c>
      <c r="C24" s="252"/>
      <c r="D24" s="141" t="s">
        <v>24</v>
      </c>
      <c r="E24" s="141" t="s">
        <v>224</v>
      </c>
      <c r="F24" s="141" t="s">
        <v>225</v>
      </c>
    </row>
    <row r="25" spans="1:8" ht="15" customHeight="1" x14ac:dyDescent="0.2">
      <c r="A25" s="26"/>
      <c r="B25" s="230" t="s">
        <v>0</v>
      </c>
      <c r="C25" s="188" t="s">
        <v>3</v>
      </c>
      <c r="D25" s="202">
        <v>100</v>
      </c>
      <c r="E25" s="202">
        <v>54.243151180551301</v>
      </c>
      <c r="F25" s="202">
        <v>45.7568488194484</v>
      </c>
    </row>
    <row r="26" spans="1:8" ht="15" customHeight="1" x14ac:dyDescent="0.2">
      <c r="A26" s="26"/>
      <c r="B26" s="221"/>
      <c r="C26" s="188" t="s">
        <v>31</v>
      </c>
      <c r="D26" s="202">
        <v>100</v>
      </c>
      <c r="E26" s="202">
        <v>48.910231242469557</v>
      </c>
      <c r="F26" s="202">
        <v>51.089768757529932</v>
      </c>
    </row>
    <row r="27" spans="1:8" ht="15" customHeight="1" x14ac:dyDescent="0.2">
      <c r="A27" s="26"/>
      <c r="B27" s="221"/>
      <c r="C27" s="188" t="s">
        <v>41</v>
      </c>
      <c r="D27" s="202">
        <v>100</v>
      </c>
      <c r="E27" s="202">
        <v>49.451569904922984</v>
      </c>
      <c r="F27" s="202">
        <v>50.548430095076824</v>
      </c>
    </row>
    <row r="28" spans="1:8" ht="15" customHeight="1" x14ac:dyDescent="0.2">
      <c r="A28" s="26"/>
      <c r="B28" s="221"/>
      <c r="C28" s="188" t="s">
        <v>32</v>
      </c>
      <c r="D28" s="202">
        <v>100</v>
      </c>
      <c r="E28" s="202">
        <v>72.044061382222338</v>
      </c>
      <c r="F28" s="202">
        <v>27.95593861777758</v>
      </c>
    </row>
    <row r="29" spans="1:8" ht="15" customHeight="1" x14ac:dyDescent="0.2">
      <c r="A29" s="26"/>
      <c r="B29" s="222"/>
      <c r="C29" s="188" t="s">
        <v>33</v>
      </c>
      <c r="D29" s="202">
        <v>100</v>
      </c>
      <c r="E29" s="202">
        <v>64.690063840347648</v>
      </c>
      <c r="F29" s="202">
        <v>35.309936159652452</v>
      </c>
    </row>
    <row r="30" spans="1:8" ht="15" customHeight="1" x14ac:dyDescent="0.2">
      <c r="A30" s="26"/>
      <c r="B30" s="230" t="s">
        <v>1</v>
      </c>
      <c r="C30" s="188" t="s">
        <v>3</v>
      </c>
      <c r="D30" s="202">
        <v>100</v>
      </c>
      <c r="E30" s="202">
        <v>50.29391652700501</v>
      </c>
      <c r="F30" s="202">
        <v>49.706083472995047</v>
      </c>
    </row>
    <row r="31" spans="1:8" ht="15" customHeight="1" x14ac:dyDescent="0.2">
      <c r="A31" s="26"/>
      <c r="B31" s="221"/>
      <c r="C31" s="188" t="s">
        <v>31</v>
      </c>
      <c r="D31" s="202">
        <v>100</v>
      </c>
      <c r="E31" s="202">
        <v>42.314483810337997</v>
      </c>
      <c r="F31" s="202">
        <v>57.685516189662081</v>
      </c>
    </row>
    <row r="32" spans="1:8" ht="15" customHeight="1" x14ac:dyDescent="0.2">
      <c r="A32" s="26"/>
      <c r="B32" s="221"/>
      <c r="C32" s="188" t="s">
        <v>41</v>
      </c>
      <c r="D32" s="202">
        <v>100</v>
      </c>
      <c r="E32" s="202">
        <v>35.561234378672211</v>
      </c>
      <c r="F32" s="202">
        <v>64.438765621327946</v>
      </c>
    </row>
    <row r="33" spans="1:6" ht="15" customHeight="1" x14ac:dyDescent="0.2">
      <c r="A33" s="26"/>
      <c r="B33" s="221"/>
      <c r="C33" s="188" t="s">
        <v>32</v>
      </c>
      <c r="D33" s="202">
        <v>100</v>
      </c>
      <c r="E33" s="202">
        <v>73.425072515232458</v>
      </c>
      <c r="F33" s="202">
        <v>26.574927484767592</v>
      </c>
    </row>
    <row r="34" spans="1:6" ht="15" customHeight="1" x14ac:dyDescent="0.2">
      <c r="A34" s="26"/>
      <c r="B34" s="222"/>
      <c r="C34" s="188" t="s">
        <v>33</v>
      </c>
      <c r="D34" s="202">
        <v>100</v>
      </c>
      <c r="E34" s="202">
        <v>74.245513730211925</v>
      </c>
      <c r="F34" s="202">
        <v>25.754486269788075</v>
      </c>
    </row>
    <row r="35" spans="1:6" ht="15" customHeight="1" x14ac:dyDescent="0.2">
      <c r="A35" s="26"/>
      <c r="B35" s="252" t="s">
        <v>2</v>
      </c>
      <c r="C35" s="188" t="s">
        <v>3</v>
      </c>
      <c r="D35" s="202">
        <v>100</v>
      </c>
      <c r="E35" s="202">
        <v>58.248481274231466</v>
      </c>
      <c r="F35" s="202">
        <v>41.75151872576847</v>
      </c>
    </row>
    <row r="36" spans="1:6" ht="15" customHeight="1" x14ac:dyDescent="0.2">
      <c r="A36" s="26"/>
      <c r="B36" s="252"/>
      <c r="C36" s="188" t="s">
        <v>31</v>
      </c>
      <c r="D36" s="202">
        <v>100</v>
      </c>
      <c r="E36" s="202">
        <v>55.754193777972702</v>
      </c>
      <c r="F36" s="202">
        <v>44.245806222027362</v>
      </c>
    </row>
    <row r="37" spans="1:6" ht="15" customHeight="1" x14ac:dyDescent="0.2">
      <c r="A37" s="26"/>
      <c r="B37" s="252"/>
      <c r="C37" s="188" t="s">
        <v>41</v>
      </c>
      <c r="D37" s="202">
        <v>100</v>
      </c>
      <c r="E37" s="202">
        <v>60.035429721821409</v>
      </c>
      <c r="F37" s="202">
        <v>39.964570278178499</v>
      </c>
    </row>
    <row r="38" spans="1:6" ht="15" customHeight="1" x14ac:dyDescent="0.2">
      <c r="A38" s="26"/>
      <c r="B38" s="252"/>
      <c r="C38" s="188" t="s">
        <v>32</v>
      </c>
      <c r="D38" s="202">
        <v>100</v>
      </c>
      <c r="E38" s="202">
        <v>70.122637356145631</v>
      </c>
      <c r="F38" s="202">
        <v>29.87736264385439</v>
      </c>
    </row>
    <row r="39" spans="1:6" ht="15" customHeight="1" x14ac:dyDescent="0.2">
      <c r="A39" s="26"/>
      <c r="B39" s="252"/>
      <c r="C39" s="188" t="s">
        <v>33</v>
      </c>
      <c r="D39" s="202">
        <v>100</v>
      </c>
      <c r="E39" s="202">
        <v>51.808599259389212</v>
      </c>
      <c r="F39" s="202">
        <v>48.191400740610533</v>
      </c>
    </row>
    <row r="42" spans="1:6" ht="48.95" customHeight="1" x14ac:dyDescent="0.2">
      <c r="A42" s="26"/>
      <c r="B42" s="252" t="s">
        <v>53</v>
      </c>
      <c r="C42" s="252"/>
      <c r="D42" s="141" t="s">
        <v>24</v>
      </c>
      <c r="E42" s="141" t="s">
        <v>224</v>
      </c>
      <c r="F42" s="141" t="s">
        <v>225</v>
      </c>
    </row>
    <row r="43" spans="1:6" ht="15" customHeight="1" x14ac:dyDescent="0.2">
      <c r="A43" s="26"/>
      <c r="B43" s="230" t="s">
        <v>0</v>
      </c>
      <c r="C43" s="188" t="s">
        <v>3</v>
      </c>
      <c r="D43" s="202">
        <v>100</v>
      </c>
      <c r="E43" s="202">
        <v>100</v>
      </c>
      <c r="F43" s="202">
        <v>100</v>
      </c>
    </row>
    <row r="44" spans="1:6" ht="15" customHeight="1" x14ac:dyDescent="0.2">
      <c r="A44" s="26"/>
      <c r="B44" s="221"/>
      <c r="C44" s="188" t="s">
        <v>31</v>
      </c>
      <c r="D44" s="202">
        <v>41.368119907456396</v>
      </c>
      <c r="E44" s="202">
        <v>37.301009744163899</v>
      </c>
      <c r="F44" s="202">
        <v>46.18953740335818</v>
      </c>
    </row>
    <row r="45" spans="1:6" ht="15" customHeight="1" x14ac:dyDescent="0.2">
      <c r="A45" s="26"/>
      <c r="B45" s="221"/>
      <c r="C45" s="188" t="s">
        <v>41</v>
      </c>
      <c r="D45" s="202">
        <v>31.538454933155531</v>
      </c>
      <c r="E45" s="202">
        <v>28.752498239434914</v>
      </c>
      <c r="F45" s="202">
        <v>34.841109596204078</v>
      </c>
    </row>
    <row r="46" spans="1:6" ht="15" customHeight="1" x14ac:dyDescent="0.2">
      <c r="A46" s="26"/>
      <c r="B46" s="221"/>
      <c r="C46" s="188" t="s">
        <v>32</v>
      </c>
      <c r="D46" s="202">
        <v>12.060011548212042</v>
      </c>
      <c r="E46" s="202">
        <v>16.017731148355963</v>
      </c>
      <c r="F46" s="202">
        <v>7.3682727563224031</v>
      </c>
    </row>
    <row r="47" spans="1:6" ht="15" customHeight="1" x14ac:dyDescent="0.2">
      <c r="A47" s="26"/>
      <c r="B47" s="222"/>
      <c r="C47" s="188" t="s">
        <v>33</v>
      </c>
      <c r="D47" s="202">
        <v>15.033413611176021</v>
      </c>
      <c r="E47" s="202">
        <v>17.928760868045199</v>
      </c>
      <c r="F47" s="202">
        <v>11.601080244115346</v>
      </c>
    </row>
    <row r="48" spans="1:6" ht="15" customHeight="1" x14ac:dyDescent="0.2">
      <c r="A48" s="26"/>
      <c r="B48" s="230" t="s">
        <v>1</v>
      </c>
      <c r="C48" s="188" t="s">
        <v>3</v>
      </c>
      <c r="D48" s="202">
        <v>100</v>
      </c>
      <c r="E48" s="202">
        <v>100</v>
      </c>
      <c r="F48" s="202">
        <v>100</v>
      </c>
    </row>
    <row r="49" spans="1:7" ht="15" customHeight="1" x14ac:dyDescent="0.2">
      <c r="A49" s="26"/>
      <c r="B49" s="221"/>
      <c r="C49" s="188" t="s">
        <v>31</v>
      </c>
      <c r="D49" s="202">
        <v>41.83710431931847</v>
      </c>
      <c r="E49" s="202">
        <v>35.19939578459082</v>
      </c>
      <c r="F49" s="202">
        <v>48.55331158512633</v>
      </c>
    </row>
    <row r="50" spans="1:7" ht="15" customHeight="1" x14ac:dyDescent="0.2">
      <c r="A50" s="26"/>
      <c r="B50" s="221"/>
      <c r="C50" s="188" t="s">
        <v>41</v>
      </c>
      <c r="D50" s="202">
        <v>27.086580261376426</v>
      </c>
      <c r="E50" s="202">
        <v>19.15206243034029</v>
      </c>
      <c r="F50" s="202">
        <v>35.114933122711243</v>
      </c>
    </row>
    <row r="51" spans="1:7" ht="15" customHeight="1" x14ac:dyDescent="0.2">
      <c r="A51" s="26"/>
      <c r="B51" s="221"/>
      <c r="C51" s="188" t="s">
        <v>32</v>
      </c>
      <c r="D51" s="202">
        <v>13.935249499799973</v>
      </c>
      <c r="E51" s="202">
        <v>20.344343326121177</v>
      </c>
      <c r="F51" s="202">
        <v>7.4503605809241602</v>
      </c>
    </row>
    <row r="52" spans="1:7" ht="15" customHeight="1" x14ac:dyDescent="0.2">
      <c r="A52" s="26"/>
      <c r="B52" s="222"/>
      <c r="C52" s="188" t="s">
        <v>33</v>
      </c>
      <c r="D52" s="202">
        <v>17.14106591950512</v>
      </c>
      <c r="E52" s="202">
        <v>25.304198458947706</v>
      </c>
      <c r="F52" s="202">
        <v>8.8813947112382845</v>
      </c>
    </row>
    <row r="53" spans="1:7" ht="15" customHeight="1" x14ac:dyDescent="0.2">
      <c r="A53" s="26"/>
      <c r="B53" s="252" t="s">
        <v>2</v>
      </c>
      <c r="C53" s="188" t="s">
        <v>3</v>
      </c>
      <c r="D53" s="202">
        <v>100</v>
      </c>
      <c r="E53" s="202">
        <v>100</v>
      </c>
      <c r="F53" s="202">
        <v>100</v>
      </c>
    </row>
    <row r="54" spans="1:7" ht="15" customHeight="1" x14ac:dyDescent="0.2">
      <c r="A54" s="26"/>
      <c r="B54" s="252"/>
      <c r="C54" s="188" t="s">
        <v>31</v>
      </c>
      <c r="D54" s="202">
        <v>40.892473980311514</v>
      </c>
      <c r="E54" s="202">
        <v>39.141396796685399</v>
      </c>
      <c r="F54" s="202">
        <v>43.335441078349831</v>
      </c>
    </row>
    <row r="55" spans="1:7" ht="15" customHeight="1" x14ac:dyDescent="0.2">
      <c r="A55" s="26"/>
      <c r="B55" s="252"/>
      <c r="C55" s="188" t="s">
        <v>41</v>
      </c>
      <c r="D55" s="202">
        <v>36.053564608939446</v>
      </c>
      <c r="E55" s="202">
        <v>37.159616816630738</v>
      </c>
      <c r="F55" s="202">
        <v>34.510486338393413</v>
      </c>
    </row>
    <row r="56" spans="1:7" ht="15" customHeight="1" x14ac:dyDescent="0.2">
      <c r="A56" s="26"/>
      <c r="B56" s="252"/>
      <c r="C56" s="188" t="s">
        <v>32</v>
      </c>
      <c r="D56" s="202">
        <v>10.15813747406431</v>
      </c>
      <c r="E56" s="202">
        <v>12.228909230339124</v>
      </c>
      <c r="F56" s="202">
        <v>7.2691572992153519</v>
      </c>
    </row>
    <row r="57" spans="1:7" ht="15" customHeight="1" x14ac:dyDescent="0.2">
      <c r="A57" s="26"/>
      <c r="B57" s="252"/>
      <c r="C57" s="188" t="s">
        <v>33</v>
      </c>
      <c r="D57" s="202">
        <v>12.89582393668473</v>
      </c>
      <c r="E57" s="202">
        <v>11.470077156344766</v>
      </c>
      <c r="F57" s="202">
        <v>14.884915284041394</v>
      </c>
    </row>
    <row r="61" spans="1:7" ht="48.95" customHeight="1" x14ac:dyDescent="0.2">
      <c r="A61" s="26"/>
      <c r="B61" s="252" t="s">
        <v>75</v>
      </c>
      <c r="C61" s="252"/>
      <c r="D61" s="141" t="s">
        <v>24</v>
      </c>
      <c r="E61" s="141" t="s">
        <v>224</v>
      </c>
      <c r="F61" s="141" t="s">
        <v>225</v>
      </c>
      <c r="G61" s="141" t="s">
        <v>4</v>
      </c>
    </row>
    <row r="62" spans="1:7" ht="12" x14ac:dyDescent="0.2">
      <c r="A62" s="26"/>
      <c r="B62" s="230" t="s">
        <v>0</v>
      </c>
      <c r="C62" s="188" t="s">
        <v>3</v>
      </c>
      <c r="D62" s="201">
        <v>961</v>
      </c>
      <c r="E62" s="201">
        <v>549</v>
      </c>
      <c r="F62" s="201">
        <v>388</v>
      </c>
      <c r="G62" s="201">
        <v>24</v>
      </c>
    </row>
    <row r="63" spans="1:7" ht="12" x14ac:dyDescent="0.2">
      <c r="A63" s="26"/>
      <c r="B63" s="221"/>
      <c r="C63" s="188" t="s">
        <v>31</v>
      </c>
      <c r="D63" s="201">
        <v>265</v>
      </c>
      <c r="E63" s="201">
        <v>126</v>
      </c>
      <c r="F63" s="201">
        <v>130</v>
      </c>
      <c r="G63" s="201">
        <v>9</v>
      </c>
    </row>
    <row r="64" spans="1:7" ht="12" x14ac:dyDescent="0.2">
      <c r="A64" s="26"/>
      <c r="B64" s="221"/>
      <c r="C64" s="188" t="s">
        <v>41</v>
      </c>
      <c r="D64" s="201">
        <v>228</v>
      </c>
      <c r="E64" s="201">
        <v>107</v>
      </c>
      <c r="F64" s="201">
        <v>118</v>
      </c>
      <c r="G64" s="201">
        <v>3</v>
      </c>
    </row>
    <row r="65" spans="1:7" ht="12" x14ac:dyDescent="0.2">
      <c r="A65" s="26"/>
      <c r="B65" s="221"/>
      <c r="C65" s="188" t="s">
        <v>32</v>
      </c>
      <c r="D65" s="201">
        <v>231</v>
      </c>
      <c r="E65" s="201">
        <v>167</v>
      </c>
      <c r="F65" s="201">
        <v>58</v>
      </c>
      <c r="G65" s="201">
        <v>6</v>
      </c>
    </row>
    <row r="66" spans="1:7" ht="12" x14ac:dyDescent="0.2">
      <c r="A66" s="26"/>
      <c r="B66" s="222"/>
      <c r="C66" s="188" t="s">
        <v>33</v>
      </c>
      <c r="D66" s="201">
        <v>237</v>
      </c>
      <c r="E66" s="201">
        <v>149</v>
      </c>
      <c r="F66" s="201">
        <v>82</v>
      </c>
      <c r="G66" s="201">
        <v>6</v>
      </c>
    </row>
    <row r="67" spans="1:7" ht="12" x14ac:dyDescent="0.2">
      <c r="A67" s="26"/>
      <c r="B67" s="230" t="s">
        <v>1</v>
      </c>
      <c r="C67" s="188" t="s">
        <v>3</v>
      </c>
      <c r="D67" s="201">
        <v>471</v>
      </c>
      <c r="E67" s="201">
        <v>264</v>
      </c>
      <c r="F67" s="201">
        <v>192</v>
      </c>
      <c r="G67" s="201">
        <v>15</v>
      </c>
    </row>
    <row r="68" spans="1:7" ht="12" x14ac:dyDescent="0.2">
      <c r="A68" s="26"/>
      <c r="B68" s="221"/>
      <c r="C68" s="188" t="s">
        <v>31</v>
      </c>
      <c r="D68" s="201">
        <v>135</v>
      </c>
      <c r="E68" s="201">
        <v>54</v>
      </c>
      <c r="F68" s="201">
        <v>74</v>
      </c>
      <c r="G68" s="201">
        <v>7</v>
      </c>
    </row>
    <row r="69" spans="1:7" ht="12" x14ac:dyDescent="0.2">
      <c r="A69" s="26"/>
      <c r="B69" s="221"/>
      <c r="C69" s="188" t="s">
        <v>41</v>
      </c>
      <c r="D69" s="201">
        <v>91</v>
      </c>
      <c r="E69" s="201">
        <v>29</v>
      </c>
      <c r="F69" s="201">
        <v>59</v>
      </c>
      <c r="G69" s="201">
        <v>3</v>
      </c>
    </row>
    <row r="70" spans="1:7" ht="12" x14ac:dyDescent="0.2">
      <c r="A70" s="26"/>
      <c r="B70" s="221"/>
      <c r="C70" s="188" t="s">
        <v>32</v>
      </c>
      <c r="D70" s="201">
        <v>125</v>
      </c>
      <c r="E70" s="201">
        <v>94</v>
      </c>
      <c r="F70" s="201">
        <v>29</v>
      </c>
      <c r="G70" s="201">
        <v>2</v>
      </c>
    </row>
    <row r="71" spans="1:7" ht="12" x14ac:dyDescent="0.2">
      <c r="A71" s="26"/>
      <c r="B71" s="222"/>
      <c r="C71" s="188" t="s">
        <v>33</v>
      </c>
      <c r="D71" s="201">
        <v>120</v>
      </c>
      <c r="E71" s="201">
        <v>87</v>
      </c>
      <c r="F71" s="201">
        <v>30</v>
      </c>
      <c r="G71" s="201">
        <v>3</v>
      </c>
    </row>
    <row r="72" spans="1:7" ht="12" x14ac:dyDescent="0.2">
      <c r="A72" s="26"/>
      <c r="B72" s="252" t="s">
        <v>2</v>
      </c>
      <c r="C72" s="188" t="s">
        <v>3</v>
      </c>
      <c r="D72" s="201">
        <v>490</v>
      </c>
      <c r="E72" s="201">
        <v>285</v>
      </c>
      <c r="F72" s="201">
        <v>196</v>
      </c>
      <c r="G72" s="201">
        <v>9</v>
      </c>
    </row>
    <row r="73" spans="1:7" ht="12" x14ac:dyDescent="0.2">
      <c r="A73" s="26"/>
      <c r="B73" s="252"/>
      <c r="C73" s="188" t="s">
        <v>31</v>
      </c>
      <c r="D73" s="201">
        <v>130</v>
      </c>
      <c r="E73" s="201">
        <v>72</v>
      </c>
      <c r="F73" s="201">
        <v>56</v>
      </c>
      <c r="G73" s="201">
        <v>2</v>
      </c>
    </row>
    <row r="74" spans="1:7" ht="12" x14ac:dyDescent="0.2">
      <c r="A74" s="26"/>
      <c r="B74" s="252"/>
      <c r="C74" s="188" t="s">
        <v>41</v>
      </c>
      <c r="D74" s="201">
        <v>137</v>
      </c>
      <c r="E74" s="201">
        <v>78</v>
      </c>
      <c r="F74" s="201">
        <v>59</v>
      </c>
      <c r="G74" s="201">
        <v>0</v>
      </c>
    </row>
    <row r="75" spans="1:7" ht="12" x14ac:dyDescent="0.2">
      <c r="A75" s="26"/>
      <c r="B75" s="252"/>
      <c r="C75" s="188" t="s">
        <v>32</v>
      </c>
      <c r="D75" s="201">
        <v>106</v>
      </c>
      <c r="E75" s="201">
        <v>73</v>
      </c>
      <c r="F75" s="201">
        <v>29</v>
      </c>
      <c r="G75" s="201">
        <v>4</v>
      </c>
    </row>
    <row r="76" spans="1:7" ht="12" x14ac:dyDescent="0.2">
      <c r="A76" s="26"/>
      <c r="B76" s="252"/>
      <c r="C76" s="188" t="s">
        <v>33</v>
      </c>
      <c r="D76" s="201">
        <v>117</v>
      </c>
      <c r="E76" s="201">
        <v>62</v>
      </c>
      <c r="F76" s="201">
        <v>52</v>
      </c>
      <c r="G76" s="201">
        <v>3</v>
      </c>
    </row>
  </sheetData>
  <mergeCells count="18">
    <mergeCell ref="B53:B57"/>
    <mergeCell ref="B61:C61"/>
    <mergeCell ref="B62:B66"/>
    <mergeCell ref="B67:B71"/>
    <mergeCell ref="B72:B76"/>
    <mergeCell ref="B3:R3"/>
    <mergeCell ref="B4:J4"/>
    <mergeCell ref="B6:C6"/>
    <mergeCell ref="B7:B11"/>
    <mergeCell ref="B12:B16"/>
    <mergeCell ref="B48:B52"/>
    <mergeCell ref="B25:B29"/>
    <mergeCell ref="B30:B34"/>
    <mergeCell ref="B17:B21"/>
    <mergeCell ref="B24:C24"/>
    <mergeCell ref="B35:B39"/>
    <mergeCell ref="B42:C42"/>
    <mergeCell ref="B43:B47"/>
  </mergeCells>
  <conditionalFormatting sqref="D74:F91">
    <cfRule type="cellIs" dxfId="0" priority="1" operator="lessThan">
      <formula>10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3"/>
  <sheetViews>
    <sheetView showGridLines="0" workbookViewId="0">
      <pane ySplit="6" topLeftCell="A7" activePane="bottomLeft" state="frozen"/>
      <selection activeCell="G119" sqref="G119"/>
      <selection pane="bottomLeft" activeCell="A7" sqref="A7"/>
    </sheetView>
  </sheetViews>
  <sheetFormatPr baseColWidth="10" defaultRowHeight="12" x14ac:dyDescent="0.2"/>
  <cols>
    <col min="1" max="1" width="4.28515625" style="30" customWidth="1"/>
    <col min="2" max="2" width="11.42578125" style="30"/>
    <col min="3" max="3" width="16.42578125" style="30" customWidth="1"/>
    <col min="4" max="10" width="10.7109375" style="30" customWidth="1"/>
    <col min="11" max="11" width="12.85546875" style="30" customWidth="1"/>
    <col min="12" max="12" width="10.7109375" style="30" customWidth="1"/>
    <col min="13" max="13" width="5.5703125" style="30" customWidth="1"/>
    <col min="14" max="15" width="10.7109375" style="30" customWidth="1"/>
    <col min="16" max="16" width="12.28515625" style="30" customWidth="1"/>
    <col min="17" max="19" width="10.7109375" style="30" customWidth="1"/>
    <col min="20" max="20" width="11.28515625" style="30" customWidth="1"/>
    <col min="21" max="21" width="10.7109375" style="30" customWidth="1"/>
    <col min="22" max="16384" width="11.42578125" style="30"/>
  </cols>
  <sheetData>
    <row r="1" spans="2:21" ht="69.95" customHeight="1" x14ac:dyDescent="0.2"/>
    <row r="2" spans="2:21" ht="18" customHeight="1" x14ac:dyDescent="0.2"/>
    <row r="3" spans="2:21" ht="15" customHeight="1" x14ac:dyDescent="0.25">
      <c r="B3" s="216" t="s">
        <v>179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</row>
    <row r="4" spans="2:21" ht="15" customHeight="1" x14ac:dyDescent="0.2"/>
    <row r="5" spans="2:21" x14ac:dyDescent="0.2">
      <c r="B5" s="225" t="s">
        <v>51</v>
      </c>
      <c r="C5" s="225"/>
      <c r="D5" s="224" t="s">
        <v>48</v>
      </c>
      <c r="E5" s="224"/>
      <c r="F5" s="224"/>
      <c r="G5" s="224"/>
      <c r="H5" s="224"/>
      <c r="I5" s="224"/>
      <c r="J5" s="224"/>
      <c r="K5" s="224"/>
      <c r="L5" s="224"/>
      <c r="N5" s="224" t="s">
        <v>49</v>
      </c>
      <c r="O5" s="224"/>
      <c r="P5" s="224"/>
      <c r="Q5" s="224"/>
      <c r="R5" s="224"/>
      <c r="S5" s="224"/>
      <c r="T5" s="224"/>
      <c r="U5" s="224"/>
    </row>
    <row r="6" spans="2:21" ht="36" x14ac:dyDescent="0.2">
      <c r="B6" s="225"/>
      <c r="C6" s="225"/>
      <c r="D6" s="15" t="s">
        <v>3</v>
      </c>
      <c r="E6" s="15" t="s">
        <v>127</v>
      </c>
      <c r="F6" s="15" t="s">
        <v>43</v>
      </c>
      <c r="G6" s="31" t="s">
        <v>55</v>
      </c>
      <c r="H6" s="31" t="s">
        <v>54</v>
      </c>
      <c r="I6" s="31" t="s">
        <v>45</v>
      </c>
      <c r="J6" s="31" t="s">
        <v>46</v>
      </c>
      <c r="K6" s="31" t="s">
        <v>47</v>
      </c>
      <c r="L6" s="31" t="s">
        <v>42</v>
      </c>
      <c r="N6" s="15" t="s">
        <v>127</v>
      </c>
      <c r="O6" s="15" t="s">
        <v>43</v>
      </c>
      <c r="P6" s="31" t="s">
        <v>55</v>
      </c>
      <c r="Q6" s="31" t="s">
        <v>44</v>
      </c>
      <c r="R6" s="31" t="s">
        <v>45</v>
      </c>
      <c r="S6" s="31" t="s">
        <v>46</v>
      </c>
      <c r="T6" s="31" t="s">
        <v>47</v>
      </c>
      <c r="U6" s="31" t="s">
        <v>42</v>
      </c>
    </row>
    <row r="7" spans="2:21" ht="15" customHeight="1" x14ac:dyDescent="0.2">
      <c r="B7" s="220" t="s">
        <v>0</v>
      </c>
      <c r="C7" s="32" t="s">
        <v>3</v>
      </c>
      <c r="D7" s="14">
        <v>12553.11389500002</v>
      </c>
      <c r="E7" s="14">
        <v>266.74053899999996</v>
      </c>
      <c r="F7" s="14">
        <v>922.20134999999993</v>
      </c>
      <c r="G7" s="14">
        <v>2481.0801009999991</v>
      </c>
      <c r="H7" s="14">
        <v>1405.6312309999998</v>
      </c>
      <c r="I7" s="14">
        <v>1591.3012199999996</v>
      </c>
      <c r="J7" s="14">
        <v>1490.6282679999997</v>
      </c>
      <c r="K7" s="14">
        <v>3381.0697029999965</v>
      </c>
      <c r="L7" s="14">
        <v>1014.4614829999999</v>
      </c>
      <c r="M7" s="34"/>
      <c r="N7" s="14">
        <v>336.98292999999995</v>
      </c>
      <c r="O7" s="14">
        <v>1245.1662740000002</v>
      </c>
      <c r="P7" s="14">
        <v>2565.7911859999995</v>
      </c>
      <c r="Q7" s="14">
        <v>1165.616671</v>
      </c>
      <c r="R7" s="14">
        <v>1215.415401</v>
      </c>
      <c r="S7" s="14">
        <v>1471.3614129999999</v>
      </c>
      <c r="T7" s="14">
        <v>2682.3926289999986</v>
      </c>
      <c r="U7" s="14">
        <v>1870.387391</v>
      </c>
    </row>
    <row r="8" spans="2:21" ht="15" customHeight="1" x14ac:dyDescent="0.2">
      <c r="B8" s="221"/>
      <c r="C8" s="28" t="s">
        <v>34</v>
      </c>
      <c r="D8" s="14">
        <v>1487.1138629999994</v>
      </c>
      <c r="E8" s="14"/>
      <c r="F8" s="14"/>
      <c r="G8" s="14">
        <v>435.79704500000008</v>
      </c>
      <c r="H8" s="14">
        <v>210.87570600000001</v>
      </c>
      <c r="I8" s="14"/>
      <c r="J8" s="14"/>
      <c r="K8" s="14"/>
      <c r="L8" s="14">
        <v>291.55193400000002</v>
      </c>
      <c r="M8" s="34"/>
      <c r="N8" s="14"/>
      <c r="O8" s="14"/>
      <c r="P8" s="14">
        <v>462.08952600000009</v>
      </c>
      <c r="Q8" s="14"/>
      <c r="R8" s="14"/>
      <c r="S8" s="14"/>
      <c r="T8" s="14"/>
      <c r="U8" s="14">
        <v>586.16558000000009</v>
      </c>
    </row>
    <row r="9" spans="2:21" ht="15" customHeight="1" x14ac:dyDescent="0.2">
      <c r="B9" s="221"/>
      <c r="C9" s="19" t="s">
        <v>31</v>
      </c>
      <c r="D9" s="14">
        <v>4982.0000250000166</v>
      </c>
      <c r="E9" s="14"/>
      <c r="F9" s="14">
        <v>277.52874600000001</v>
      </c>
      <c r="G9" s="14">
        <v>834.36933399999964</v>
      </c>
      <c r="H9" s="14">
        <v>452.87186000000008</v>
      </c>
      <c r="I9" s="14">
        <v>724.94281599999977</v>
      </c>
      <c r="J9" s="14">
        <v>704.23351199999979</v>
      </c>
      <c r="K9" s="14">
        <v>1703.3668359999976</v>
      </c>
      <c r="L9" s="14">
        <v>251.67374499999997</v>
      </c>
      <c r="M9" s="34"/>
      <c r="N9" s="14"/>
      <c r="O9" s="14">
        <v>489.98686200000014</v>
      </c>
      <c r="P9" s="14">
        <v>1160.2344899999994</v>
      </c>
      <c r="Q9" s="14">
        <v>415.72774100000009</v>
      </c>
      <c r="R9" s="14">
        <v>447.458279</v>
      </c>
      <c r="S9" s="14">
        <v>608.83385399999997</v>
      </c>
      <c r="T9" s="14">
        <v>1206.0714059999996</v>
      </c>
      <c r="U9" s="14">
        <v>576.49295799999993</v>
      </c>
    </row>
    <row r="10" spans="2:21" ht="15" customHeight="1" x14ac:dyDescent="0.2">
      <c r="B10" s="221"/>
      <c r="C10" s="19" t="s">
        <v>41</v>
      </c>
      <c r="D10" s="14">
        <v>3439.0000130000053</v>
      </c>
      <c r="E10" s="14"/>
      <c r="F10" s="14">
        <v>180.75230700000003</v>
      </c>
      <c r="G10" s="14">
        <v>626.3815109999997</v>
      </c>
      <c r="H10" s="14">
        <v>438.57647399999996</v>
      </c>
      <c r="I10" s="14">
        <v>341.24993699999999</v>
      </c>
      <c r="J10" s="14">
        <v>363.72164399999991</v>
      </c>
      <c r="K10" s="14">
        <v>1261.159693999999</v>
      </c>
      <c r="L10" s="14">
        <v>159.54707099999999</v>
      </c>
      <c r="M10" s="34"/>
      <c r="N10" s="14"/>
      <c r="O10" s="14">
        <v>239.78494700000007</v>
      </c>
      <c r="P10" s="14">
        <v>503.47630299999986</v>
      </c>
      <c r="Q10" s="14">
        <v>362.39540999999997</v>
      </c>
      <c r="R10" s="14">
        <v>419.87703199999993</v>
      </c>
      <c r="S10" s="14">
        <v>473.36975499999994</v>
      </c>
      <c r="T10" s="14">
        <v>1158.8097609999993</v>
      </c>
      <c r="U10" s="14">
        <v>233.46600500000005</v>
      </c>
    </row>
    <row r="11" spans="2:21" ht="15" customHeight="1" x14ac:dyDescent="0.2">
      <c r="B11" s="221"/>
      <c r="C11" s="19" t="s">
        <v>32</v>
      </c>
      <c r="D11" s="14">
        <v>1179.0000020000007</v>
      </c>
      <c r="E11" s="14">
        <v>74.438736999999989</v>
      </c>
      <c r="F11" s="14">
        <v>89.139843999999982</v>
      </c>
      <c r="G11" s="14">
        <v>286.91127099999994</v>
      </c>
      <c r="H11" s="14">
        <v>101.39778099999999</v>
      </c>
      <c r="I11" s="14">
        <v>173.69658900000002</v>
      </c>
      <c r="J11" s="14">
        <v>135.67094499999999</v>
      </c>
      <c r="K11" s="14">
        <v>136.080612</v>
      </c>
      <c r="L11" s="14">
        <v>181.66422299999999</v>
      </c>
      <c r="M11" s="34"/>
      <c r="N11" s="14">
        <v>93.417757999999992</v>
      </c>
      <c r="O11" s="14">
        <v>117.12108500000001</v>
      </c>
      <c r="P11" s="14">
        <v>196.657498</v>
      </c>
      <c r="Q11" s="14">
        <v>128.76453599999999</v>
      </c>
      <c r="R11" s="14">
        <v>153.456885</v>
      </c>
      <c r="S11" s="14">
        <v>133.16286300000002</v>
      </c>
      <c r="T11" s="14">
        <v>70.59599</v>
      </c>
      <c r="U11" s="14">
        <v>285.82338699999997</v>
      </c>
    </row>
    <row r="12" spans="2:21" ht="15" customHeight="1" x14ac:dyDescent="0.2">
      <c r="B12" s="223"/>
      <c r="C12" s="19" t="s">
        <v>33</v>
      </c>
      <c r="D12" s="14">
        <v>1465.9999919999982</v>
      </c>
      <c r="E12" s="14"/>
      <c r="F12" s="14">
        <v>187.13551599999994</v>
      </c>
      <c r="G12" s="14">
        <v>297.62093999999996</v>
      </c>
      <c r="H12" s="14">
        <v>201.90940999999998</v>
      </c>
      <c r="I12" s="14">
        <v>244.44316899999995</v>
      </c>
      <c r="J12" s="14">
        <v>200.20251499999995</v>
      </c>
      <c r="K12" s="14">
        <v>196.72462099999996</v>
      </c>
      <c r="L12" s="14">
        <v>130.02450999999999</v>
      </c>
      <c r="M12" s="34"/>
      <c r="N12" s="14"/>
      <c r="O12" s="14">
        <v>274.19732600000003</v>
      </c>
      <c r="P12" s="14">
        <v>243.33336899999989</v>
      </c>
      <c r="Q12" s="14">
        <v>154.82198700000001</v>
      </c>
      <c r="R12" s="14">
        <v>148.16166700000002</v>
      </c>
      <c r="S12" s="14">
        <v>195.48776999999995</v>
      </c>
      <c r="T12" s="14">
        <v>223.68470299999998</v>
      </c>
      <c r="U12" s="14">
        <v>188.43946099999997</v>
      </c>
    </row>
    <row r="13" spans="2:21" ht="15" customHeight="1" x14ac:dyDescent="0.2">
      <c r="B13" s="220" t="s">
        <v>1</v>
      </c>
      <c r="C13" s="32" t="s">
        <v>3</v>
      </c>
      <c r="D13" s="14">
        <v>6444.6245409999956</v>
      </c>
      <c r="E13" s="14"/>
      <c r="F13" s="14">
        <v>388.2634579999999</v>
      </c>
      <c r="G13" s="14">
        <v>1205.5621070000002</v>
      </c>
      <c r="H13" s="14">
        <v>894.44200199999989</v>
      </c>
      <c r="I13" s="14">
        <v>669.71104699999989</v>
      </c>
      <c r="J13" s="14">
        <v>747.13587799999993</v>
      </c>
      <c r="K13" s="14">
        <v>1797.4370809999991</v>
      </c>
      <c r="L13" s="14">
        <v>615.925927</v>
      </c>
      <c r="M13" s="34"/>
      <c r="N13" s="14">
        <v>172.78380700000002</v>
      </c>
      <c r="O13" s="14">
        <v>631.69554299999982</v>
      </c>
      <c r="P13" s="14">
        <v>1145.8024840000005</v>
      </c>
      <c r="Q13" s="14">
        <v>650.80567399999984</v>
      </c>
      <c r="R13" s="14">
        <v>496.14290599999998</v>
      </c>
      <c r="S13" s="14">
        <v>816.29847699999993</v>
      </c>
      <c r="T13" s="14">
        <v>1333.3718620000002</v>
      </c>
      <c r="U13" s="14">
        <v>1197.723788</v>
      </c>
    </row>
    <row r="14" spans="2:21" ht="15" customHeight="1" x14ac:dyDescent="0.2">
      <c r="B14" s="221"/>
      <c r="C14" s="19" t="s">
        <v>34</v>
      </c>
      <c r="D14" s="14">
        <v>981.62451099999976</v>
      </c>
      <c r="E14" s="14"/>
      <c r="F14" s="14"/>
      <c r="G14" s="14">
        <v>227.98305100000002</v>
      </c>
      <c r="H14" s="14"/>
      <c r="I14" s="14"/>
      <c r="J14" s="14"/>
      <c r="K14" s="14"/>
      <c r="L14" s="14">
        <v>248.15210800000003</v>
      </c>
      <c r="M14" s="34"/>
      <c r="N14" s="14"/>
      <c r="O14" s="14"/>
      <c r="P14" s="14">
        <v>234.10647500000002</v>
      </c>
      <c r="Q14" s="14"/>
      <c r="R14" s="14"/>
      <c r="S14" s="14"/>
      <c r="T14" s="14"/>
      <c r="U14" s="14">
        <v>459.02781400000009</v>
      </c>
    </row>
    <row r="15" spans="2:21" ht="15" customHeight="1" x14ac:dyDescent="0.2">
      <c r="B15" s="221"/>
      <c r="C15" s="19" t="s">
        <v>31</v>
      </c>
      <c r="D15" s="14">
        <v>2441.0000089999976</v>
      </c>
      <c r="E15" s="14"/>
      <c r="F15" s="14">
        <v>159.77333399999995</v>
      </c>
      <c r="G15" s="14">
        <v>382.04465600000009</v>
      </c>
      <c r="H15" s="14">
        <v>220.50713999999991</v>
      </c>
      <c r="I15" s="14">
        <v>230.7745229999999</v>
      </c>
      <c r="J15" s="14">
        <v>335.41640999999998</v>
      </c>
      <c r="K15" s="14">
        <v>928.51834599999916</v>
      </c>
      <c r="L15" s="14">
        <v>150.95242400000001</v>
      </c>
      <c r="M15" s="34"/>
      <c r="N15" s="14"/>
      <c r="O15" s="14">
        <v>270.02690399999989</v>
      </c>
      <c r="P15" s="14">
        <v>494.06240800000023</v>
      </c>
      <c r="Q15" s="14">
        <v>187.99234999999993</v>
      </c>
      <c r="R15" s="14">
        <v>173.24994399999994</v>
      </c>
      <c r="S15" s="14">
        <v>323.70398199999994</v>
      </c>
      <c r="T15" s="14">
        <v>632.66555799999992</v>
      </c>
      <c r="U15" s="14">
        <v>311.54328099999998</v>
      </c>
    </row>
    <row r="16" spans="2:21" ht="15" customHeight="1" x14ac:dyDescent="0.2">
      <c r="B16" s="221"/>
      <c r="C16" s="19" t="s">
        <v>7</v>
      </c>
      <c r="D16" s="14">
        <v>1502.0000279999977</v>
      </c>
      <c r="E16" s="14"/>
      <c r="F16" s="14"/>
      <c r="G16" s="14">
        <v>283.08275700000007</v>
      </c>
      <c r="H16" s="14">
        <v>261.14655600000003</v>
      </c>
      <c r="I16" s="14"/>
      <c r="J16" s="14"/>
      <c r="K16" s="14">
        <v>607.79539200000022</v>
      </c>
      <c r="L16" s="14"/>
      <c r="M16" s="34"/>
      <c r="N16" s="14"/>
      <c r="O16" s="14"/>
      <c r="P16" s="14">
        <v>207.79426000000007</v>
      </c>
      <c r="Q16" s="14">
        <v>178.63549100000003</v>
      </c>
      <c r="R16" s="14"/>
      <c r="S16" s="14">
        <v>241.48053900000005</v>
      </c>
      <c r="T16" s="14">
        <v>522.12255500000026</v>
      </c>
      <c r="U16" s="14">
        <v>126.08198499999999</v>
      </c>
    </row>
    <row r="17" spans="2:21" ht="15" customHeight="1" x14ac:dyDescent="0.2">
      <c r="B17" s="221"/>
      <c r="C17" s="19" t="s">
        <v>32</v>
      </c>
      <c r="D17" s="14">
        <v>681.99999799999989</v>
      </c>
      <c r="E17" s="14"/>
      <c r="F17" s="14"/>
      <c r="G17" s="14">
        <v>140.906418</v>
      </c>
      <c r="H17" s="14">
        <v>70.634765999999985</v>
      </c>
      <c r="I17" s="14">
        <v>108.06357300000001</v>
      </c>
      <c r="J17" s="14">
        <v>75.817818999999986</v>
      </c>
      <c r="K17" s="14">
        <v>87.120621999999997</v>
      </c>
      <c r="L17" s="14">
        <v>127.51523199999998</v>
      </c>
      <c r="M17" s="34"/>
      <c r="N17" s="14"/>
      <c r="O17" s="14">
        <v>54.041206999999993</v>
      </c>
      <c r="P17" s="14">
        <v>97.906748000000007</v>
      </c>
      <c r="Q17" s="14">
        <v>84.847781999999981</v>
      </c>
      <c r="R17" s="14">
        <v>75.524515999999991</v>
      </c>
      <c r="S17" s="14">
        <v>80.588035999999988</v>
      </c>
      <c r="T17" s="14"/>
      <c r="U17" s="14">
        <v>203.53200599999997</v>
      </c>
    </row>
    <row r="18" spans="2:21" ht="15" customHeight="1" x14ac:dyDescent="0.2">
      <c r="B18" s="223"/>
      <c r="C18" s="19" t="s">
        <v>33</v>
      </c>
      <c r="D18" s="14">
        <v>837.9999949999999</v>
      </c>
      <c r="E18" s="14"/>
      <c r="F18" s="14">
        <v>77.788358000000002</v>
      </c>
      <c r="G18" s="14">
        <v>171.54522500000004</v>
      </c>
      <c r="H18" s="14">
        <v>154.50860300000002</v>
      </c>
      <c r="I18" s="14">
        <v>146.259759</v>
      </c>
      <c r="J18" s="14">
        <v>126.59272299999999</v>
      </c>
      <c r="K18" s="14">
        <v>110.43383799999998</v>
      </c>
      <c r="L18" s="14">
        <v>50.871489000000004</v>
      </c>
      <c r="M18" s="34"/>
      <c r="N18" s="14"/>
      <c r="O18" s="14">
        <v>173.80623799999995</v>
      </c>
      <c r="P18" s="14">
        <v>111.93259299999998</v>
      </c>
      <c r="Q18" s="14">
        <v>118.65382300000002</v>
      </c>
      <c r="R18" s="14">
        <v>88.760080000000002</v>
      </c>
      <c r="S18" s="14">
        <v>110.01874899999999</v>
      </c>
      <c r="T18" s="14">
        <v>116.79206799999999</v>
      </c>
      <c r="U18" s="14">
        <v>97.538701999999986</v>
      </c>
    </row>
    <row r="19" spans="2:21" ht="15" customHeight="1" x14ac:dyDescent="0.2">
      <c r="B19" s="220" t="s">
        <v>2</v>
      </c>
      <c r="C19" s="32" t="s">
        <v>3</v>
      </c>
      <c r="D19" s="14">
        <v>6108.4893540000012</v>
      </c>
      <c r="E19" s="14">
        <v>140.59349800000001</v>
      </c>
      <c r="F19" s="14">
        <v>533.93789200000003</v>
      </c>
      <c r="G19" s="14">
        <v>1275.517994</v>
      </c>
      <c r="H19" s="14">
        <v>511.18922900000007</v>
      </c>
      <c r="I19" s="14">
        <v>921.59017299999994</v>
      </c>
      <c r="J19" s="14">
        <v>743.49239</v>
      </c>
      <c r="K19" s="14">
        <v>1583.6326219999999</v>
      </c>
      <c r="L19" s="14">
        <v>398.53555600000004</v>
      </c>
      <c r="M19" s="34"/>
      <c r="N19" s="14">
        <v>164.19912300000001</v>
      </c>
      <c r="O19" s="14">
        <v>613.47073100000011</v>
      </c>
      <c r="P19" s="14">
        <v>1419.9887019999999</v>
      </c>
      <c r="Q19" s="14">
        <v>514.81099700000004</v>
      </c>
      <c r="R19" s="14">
        <v>719.27249499999994</v>
      </c>
      <c r="S19" s="14">
        <v>655.06293600000015</v>
      </c>
      <c r="T19" s="14">
        <v>1349.0207669999998</v>
      </c>
      <c r="U19" s="14">
        <v>672.66360299999997</v>
      </c>
    </row>
    <row r="20" spans="2:21" ht="15" customHeight="1" x14ac:dyDescent="0.2">
      <c r="B20" s="221"/>
      <c r="C20" s="19" t="s">
        <v>34</v>
      </c>
      <c r="D20" s="14">
        <v>505.48935200000011</v>
      </c>
      <c r="E20" s="14"/>
      <c r="F20" s="14"/>
      <c r="G20" s="14">
        <v>207.81399400000001</v>
      </c>
      <c r="H20" s="14"/>
      <c r="I20" s="14"/>
      <c r="J20" s="14"/>
      <c r="K20" s="14"/>
      <c r="L20" s="14"/>
      <c r="M20" s="34"/>
      <c r="N20" s="14"/>
      <c r="O20" s="14"/>
      <c r="P20" s="14">
        <v>227.98305100000002</v>
      </c>
      <c r="Q20" s="14"/>
      <c r="R20" s="14"/>
      <c r="S20" s="14"/>
      <c r="T20" s="14"/>
      <c r="U20" s="14"/>
    </row>
    <row r="21" spans="2:21" ht="15" customHeight="1" x14ac:dyDescent="0.2">
      <c r="B21" s="221"/>
      <c r="C21" s="19" t="s">
        <v>31</v>
      </c>
      <c r="D21" s="14">
        <v>2541.0000159999991</v>
      </c>
      <c r="E21" s="14"/>
      <c r="F21" s="14"/>
      <c r="G21" s="14">
        <v>452.32467799999995</v>
      </c>
      <c r="H21" s="14">
        <v>232.36472000000001</v>
      </c>
      <c r="I21" s="14">
        <v>494.16829299999995</v>
      </c>
      <c r="J21" s="14">
        <v>368.81710200000003</v>
      </c>
      <c r="K21" s="14">
        <v>774.84849000000008</v>
      </c>
      <c r="L21" s="14"/>
      <c r="M21" s="34"/>
      <c r="N21" s="14"/>
      <c r="O21" s="14">
        <v>219.959958</v>
      </c>
      <c r="P21" s="14">
        <v>666.17208199999993</v>
      </c>
      <c r="Q21" s="14">
        <v>227.73539100000002</v>
      </c>
      <c r="R21" s="14">
        <v>274.20833499999998</v>
      </c>
      <c r="S21" s="14">
        <v>285.12987200000003</v>
      </c>
      <c r="T21" s="14">
        <v>573.40584799999999</v>
      </c>
      <c r="U21" s="14">
        <v>264.94967700000001</v>
      </c>
    </row>
    <row r="22" spans="2:21" ht="15" customHeight="1" x14ac:dyDescent="0.2">
      <c r="B22" s="221"/>
      <c r="C22" s="19" t="s">
        <v>7</v>
      </c>
      <c r="D22" s="14">
        <v>1936.9999850000017</v>
      </c>
      <c r="E22" s="14"/>
      <c r="F22" s="14"/>
      <c r="G22" s="14">
        <v>343.29875399999997</v>
      </c>
      <c r="H22" s="14">
        <v>177.42991800000004</v>
      </c>
      <c r="I22" s="14">
        <v>220.20562800000005</v>
      </c>
      <c r="J22" s="14">
        <v>241.21237000000002</v>
      </c>
      <c r="K22" s="14">
        <v>653.36430199999973</v>
      </c>
      <c r="L22" s="14">
        <v>121.11239699999999</v>
      </c>
      <c r="M22" s="34"/>
      <c r="N22" s="14"/>
      <c r="O22" s="14">
        <v>166.47092400000002</v>
      </c>
      <c r="P22" s="14">
        <v>295.68204300000002</v>
      </c>
      <c r="Q22" s="14">
        <v>183.759919</v>
      </c>
      <c r="R22" s="14">
        <v>284.49943500000001</v>
      </c>
      <c r="S22" s="14">
        <v>231.88921600000006</v>
      </c>
      <c r="T22" s="14">
        <v>636.68720599999983</v>
      </c>
      <c r="U22" s="14">
        <v>107.38401999999999</v>
      </c>
    </row>
    <row r="23" spans="2:21" ht="15" customHeight="1" x14ac:dyDescent="0.2">
      <c r="B23" s="221"/>
      <c r="C23" s="19" t="s">
        <v>32</v>
      </c>
      <c r="D23" s="14">
        <v>497.00000399999982</v>
      </c>
      <c r="E23" s="14"/>
      <c r="F23" s="14">
        <v>52.800449</v>
      </c>
      <c r="G23" s="14">
        <v>146.00485300000005</v>
      </c>
      <c r="H23" s="14"/>
      <c r="I23" s="14">
        <v>65.633015999999998</v>
      </c>
      <c r="J23" s="14">
        <v>59.853125999999996</v>
      </c>
      <c r="K23" s="14"/>
      <c r="L23" s="14">
        <v>54.148991000000009</v>
      </c>
      <c r="M23" s="34"/>
      <c r="N23" s="14">
        <v>46.418966999999995</v>
      </c>
      <c r="O23" s="14">
        <v>63.079877999999994</v>
      </c>
      <c r="P23" s="14">
        <v>98.750750000000025</v>
      </c>
      <c r="Q23" s="14"/>
      <c r="R23" s="14">
        <v>77.932368999999994</v>
      </c>
      <c r="S23" s="14"/>
      <c r="T23" s="14"/>
      <c r="U23" s="14">
        <v>82.291381000000001</v>
      </c>
    </row>
    <row r="24" spans="2:21" ht="15" customHeight="1" x14ac:dyDescent="0.2">
      <c r="B24" s="223"/>
      <c r="C24" s="19" t="s">
        <v>33</v>
      </c>
      <c r="D24" s="14">
        <v>627.99999700000103</v>
      </c>
      <c r="E24" s="14"/>
      <c r="F24" s="14">
        <v>109.34715800000001</v>
      </c>
      <c r="G24" s="14">
        <v>126.07571499999999</v>
      </c>
      <c r="H24" s="14">
        <v>47.400807000000007</v>
      </c>
      <c r="I24" s="14">
        <v>98.183410000000009</v>
      </c>
      <c r="J24" s="14">
        <v>73.609792000000013</v>
      </c>
      <c r="K24" s="14">
        <v>86.290783000000005</v>
      </c>
      <c r="L24" s="14">
        <v>79.15302100000001</v>
      </c>
      <c r="M24" s="34"/>
      <c r="N24" s="14"/>
      <c r="O24" s="14">
        <v>100.39108800000002</v>
      </c>
      <c r="P24" s="14">
        <v>131.40077599999998</v>
      </c>
      <c r="Q24" s="14"/>
      <c r="R24" s="14">
        <v>59.401587000000006</v>
      </c>
      <c r="S24" s="14">
        <v>85.469021000000012</v>
      </c>
      <c r="T24" s="14">
        <v>106.892635</v>
      </c>
      <c r="U24" s="14">
        <v>90.900759000000008</v>
      </c>
    </row>
    <row r="28" spans="2:21" x14ac:dyDescent="0.2">
      <c r="B28" s="225" t="s">
        <v>52</v>
      </c>
      <c r="C28" s="225"/>
      <c r="D28" s="224" t="s">
        <v>48</v>
      </c>
      <c r="E28" s="224"/>
      <c r="F28" s="224"/>
      <c r="G28" s="224"/>
      <c r="H28" s="224"/>
      <c r="I28" s="224"/>
      <c r="J28" s="224"/>
      <c r="K28" s="224"/>
      <c r="L28" s="224"/>
      <c r="N28" s="224" t="s">
        <v>49</v>
      </c>
      <c r="O28" s="224"/>
      <c r="P28" s="224"/>
      <c r="Q28" s="224"/>
      <c r="R28" s="224"/>
      <c r="S28" s="224"/>
      <c r="T28" s="224"/>
      <c r="U28" s="224"/>
    </row>
    <row r="29" spans="2:21" ht="36" x14ac:dyDescent="0.2">
      <c r="B29" s="225"/>
      <c r="C29" s="225"/>
      <c r="D29" s="15" t="s">
        <v>3</v>
      </c>
      <c r="E29" s="15" t="s">
        <v>127</v>
      </c>
      <c r="F29" s="15" t="s">
        <v>43</v>
      </c>
      <c r="G29" s="31" t="s">
        <v>55</v>
      </c>
      <c r="H29" s="31" t="s">
        <v>54</v>
      </c>
      <c r="I29" s="31" t="s">
        <v>45</v>
      </c>
      <c r="J29" s="31" t="s">
        <v>46</v>
      </c>
      <c r="K29" s="31" t="s">
        <v>47</v>
      </c>
      <c r="L29" s="31" t="s">
        <v>42</v>
      </c>
      <c r="N29" s="15" t="s">
        <v>127</v>
      </c>
      <c r="O29" s="15" t="s">
        <v>43</v>
      </c>
      <c r="P29" s="31" t="s">
        <v>55</v>
      </c>
      <c r="Q29" s="31" t="s">
        <v>54</v>
      </c>
      <c r="R29" s="31" t="s">
        <v>45</v>
      </c>
      <c r="S29" s="31" t="s">
        <v>46</v>
      </c>
      <c r="T29" s="31" t="s">
        <v>47</v>
      </c>
      <c r="U29" s="31" t="s">
        <v>42</v>
      </c>
    </row>
    <row r="30" spans="2:21" ht="15" customHeight="1" x14ac:dyDescent="0.2">
      <c r="B30" s="220" t="s">
        <v>0</v>
      </c>
      <c r="C30" s="32" t="s">
        <v>3</v>
      </c>
      <c r="D30" s="29">
        <f>D7/$D7*100</f>
        <v>100</v>
      </c>
      <c r="E30" s="29">
        <f t="shared" ref="E30:U30" si="0">E7/$D7*100</f>
        <v>2.124895394331157</v>
      </c>
      <c r="F30" s="29">
        <f t="shared" si="0"/>
        <v>7.3463951471619975</v>
      </c>
      <c r="G30" s="29">
        <f t="shared" si="0"/>
        <v>19.764658568008596</v>
      </c>
      <c r="H30" s="29">
        <f t="shared" si="0"/>
        <v>11.197470546012262</v>
      </c>
      <c r="I30" s="29">
        <f t="shared" si="0"/>
        <v>12.676545702607097</v>
      </c>
      <c r="J30" s="29">
        <f t="shared" si="0"/>
        <v>11.874569771837454</v>
      </c>
      <c r="K30" s="29">
        <f t="shared" si="0"/>
        <v>26.934111578057905</v>
      </c>
      <c r="L30" s="29">
        <f t="shared" si="0"/>
        <v>8.0813532919833211</v>
      </c>
      <c r="M30" s="34"/>
      <c r="N30" s="29">
        <f t="shared" si="0"/>
        <v>2.6844568831182376</v>
      </c>
      <c r="O30" s="29">
        <f t="shared" si="0"/>
        <v>9.9191824786673628</v>
      </c>
      <c r="P30" s="29">
        <f t="shared" si="0"/>
        <v>20.439479857041441</v>
      </c>
      <c r="Q30" s="29">
        <f t="shared" si="0"/>
        <v>9.285478334298169</v>
      </c>
      <c r="R30" s="29">
        <f t="shared" si="0"/>
        <v>9.6821825338819494</v>
      </c>
      <c r="S30" s="29">
        <f t="shared" si="0"/>
        <v>11.721087096852136</v>
      </c>
      <c r="T30" s="29">
        <f t="shared" si="0"/>
        <v>21.368344551294253</v>
      </c>
      <c r="U30" s="29">
        <f t="shared" si="0"/>
        <v>14.899788264846272</v>
      </c>
    </row>
    <row r="31" spans="2:21" ht="15" customHeight="1" x14ac:dyDescent="0.2">
      <c r="B31" s="221"/>
      <c r="C31" s="28" t="s">
        <v>34</v>
      </c>
      <c r="D31" s="29">
        <f t="shared" ref="D31:U31" si="1">D8/$D8*100</f>
        <v>100</v>
      </c>
      <c r="E31" s="29"/>
      <c r="F31" s="29"/>
      <c r="G31" s="29">
        <f t="shared" si="1"/>
        <v>29.30488753032358</v>
      </c>
      <c r="H31" s="29">
        <f t="shared" si="1"/>
        <v>14.180199058503437</v>
      </c>
      <c r="I31" s="29"/>
      <c r="J31" s="29"/>
      <c r="K31" s="29"/>
      <c r="L31" s="29">
        <f t="shared" si="1"/>
        <v>19.605219294495953</v>
      </c>
      <c r="M31" s="34"/>
      <c r="N31" s="29">
        <f t="shared" si="1"/>
        <v>0</v>
      </c>
      <c r="O31" s="29">
        <f t="shared" si="1"/>
        <v>0</v>
      </c>
      <c r="P31" s="29">
        <f t="shared" si="1"/>
        <v>31.072908235003137</v>
      </c>
      <c r="Q31" s="29">
        <f t="shared" si="1"/>
        <v>0</v>
      </c>
      <c r="R31" s="29">
        <f t="shared" si="1"/>
        <v>0</v>
      </c>
      <c r="S31" s="29">
        <f t="shared" si="1"/>
        <v>0</v>
      </c>
      <c r="T31" s="29">
        <f t="shared" si="1"/>
        <v>0</v>
      </c>
      <c r="U31" s="29">
        <f t="shared" si="1"/>
        <v>39.416321411832627</v>
      </c>
    </row>
    <row r="32" spans="2:21" ht="15" customHeight="1" x14ac:dyDescent="0.2">
      <c r="B32" s="221"/>
      <c r="C32" s="19" t="s">
        <v>31</v>
      </c>
      <c r="D32" s="29">
        <f t="shared" ref="D32:U32" si="2">D9/$D9*100</f>
        <v>100</v>
      </c>
      <c r="E32" s="29"/>
      <c r="F32" s="29">
        <f t="shared" si="2"/>
        <v>5.5706291571124407</v>
      </c>
      <c r="G32" s="29">
        <f t="shared" si="2"/>
        <v>16.747678237918052</v>
      </c>
      <c r="H32" s="29">
        <f t="shared" si="2"/>
        <v>9.0901617368016474</v>
      </c>
      <c r="I32" s="29">
        <f t="shared" si="2"/>
        <v>14.551240713813471</v>
      </c>
      <c r="J32" s="29">
        <f t="shared" si="2"/>
        <v>14.135558178765715</v>
      </c>
      <c r="K32" s="29">
        <f t="shared" si="2"/>
        <v>34.190422068494307</v>
      </c>
      <c r="L32" s="29">
        <f t="shared" si="2"/>
        <v>5.051660853815414</v>
      </c>
      <c r="M32" s="34"/>
      <c r="N32" s="29">
        <f t="shared" si="2"/>
        <v>0</v>
      </c>
      <c r="O32" s="29">
        <f t="shared" si="2"/>
        <v>9.8351437081736766</v>
      </c>
      <c r="P32" s="29">
        <f t="shared" si="2"/>
        <v>23.288528385745956</v>
      </c>
      <c r="Q32" s="29">
        <f t="shared" si="2"/>
        <v>8.3445953214341611</v>
      </c>
      <c r="R32" s="29">
        <f t="shared" si="2"/>
        <v>8.9814989312449569</v>
      </c>
      <c r="S32" s="29">
        <f t="shared" si="2"/>
        <v>12.220671436066441</v>
      </c>
      <c r="T32" s="29">
        <f t="shared" si="2"/>
        <v>24.208578882935587</v>
      </c>
      <c r="U32" s="29">
        <f t="shared" si="2"/>
        <v>11.57151656176473</v>
      </c>
    </row>
    <row r="33" spans="2:21" ht="15" customHeight="1" x14ac:dyDescent="0.2">
      <c r="B33" s="221"/>
      <c r="C33" s="19" t="s">
        <v>41</v>
      </c>
      <c r="D33" s="29">
        <f t="shared" ref="D33:U33" si="3">D10/$D10*100</f>
        <v>100</v>
      </c>
      <c r="E33" s="29"/>
      <c r="F33" s="29">
        <f t="shared" si="3"/>
        <v>5.2559554032197013</v>
      </c>
      <c r="G33" s="29">
        <f t="shared" si="3"/>
        <v>18.214059570577813</v>
      </c>
      <c r="H33" s="29">
        <f t="shared" si="3"/>
        <v>12.753023330680612</v>
      </c>
      <c r="I33" s="29">
        <f t="shared" si="3"/>
        <v>9.9229408464674957</v>
      </c>
      <c r="J33" s="29">
        <f t="shared" si="3"/>
        <v>10.576378093197738</v>
      </c>
      <c r="K33" s="29">
        <f t="shared" si="3"/>
        <v>36.672279419383564</v>
      </c>
      <c r="L33" s="29">
        <f t="shared" si="3"/>
        <v>4.6393448792348035</v>
      </c>
      <c r="M33" s="34"/>
      <c r="N33" s="29">
        <f t="shared" si="3"/>
        <v>0</v>
      </c>
      <c r="O33" s="29">
        <f t="shared" si="3"/>
        <v>6.9725195142068097</v>
      </c>
      <c r="P33" s="29">
        <f t="shared" si="3"/>
        <v>14.640194855968996</v>
      </c>
      <c r="Q33" s="29">
        <f t="shared" si="3"/>
        <v>10.537813568772423</v>
      </c>
      <c r="R33" s="29">
        <f t="shared" si="3"/>
        <v>12.209276836661626</v>
      </c>
      <c r="S33" s="29">
        <f t="shared" si="3"/>
        <v>13.764750020662451</v>
      </c>
      <c r="T33" s="29">
        <f t="shared" si="3"/>
        <v>33.696125519613297</v>
      </c>
      <c r="U33" s="29">
        <f t="shared" si="3"/>
        <v>6.7887759266489915</v>
      </c>
    </row>
    <row r="34" spans="2:21" ht="15" customHeight="1" x14ac:dyDescent="0.2">
      <c r="B34" s="221"/>
      <c r="C34" s="19" t="s">
        <v>32</v>
      </c>
      <c r="D34" s="29">
        <f t="shared" ref="D34:U34" si="4">D11/$D11*100</f>
        <v>100</v>
      </c>
      <c r="E34" s="29">
        <f t="shared" si="4"/>
        <v>6.313718140265105</v>
      </c>
      <c r="F34" s="29">
        <f t="shared" si="4"/>
        <v>7.5606313697020617</v>
      </c>
      <c r="G34" s="29">
        <f t="shared" si="4"/>
        <v>24.335137448116797</v>
      </c>
      <c r="H34" s="29">
        <f t="shared" si="4"/>
        <v>8.6003206809154804</v>
      </c>
      <c r="I34" s="29">
        <f t="shared" si="4"/>
        <v>14.732535089512233</v>
      </c>
      <c r="J34" s="29">
        <f t="shared" si="4"/>
        <v>11.507289632727238</v>
      </c>
      <c r="K34" s="29">
        <f t="shared" si="4"/>
        <v>11.542036621642</v>
      </c>
      <c r="L34" s="29">
        <f t="shared" si="4"/>
        <v>15.408331017119023</v>
      </c>
      <c r="M34" s="34"/>
      <c r="N34" s="29">
        <f t="shared" si="4"/>
        <v>7.9234739475428722</v>
      </c>
      <c r="O34" s="29">
        <f t="shared" si="4"/>
        <v>9.9339342494759322</v>
      </c>
      <c r="P34" s="29">
        <f t="shared" si="4"/>
        <v>16.680025247362117</v>
      </c>
      <c r="Q34" s="29">
        <f t="shared" si="4"/>
        <v>10.921504307173013</v>
      </c>
      <c r="R34" s="29">
        <f t="shared" si="4"/>
        <v>13.015851122958685</v>
      </c>
      <c r="S34" s="29">
        <f t="shared" si="4"/>
        <v>11.294560031731022</v>
      </c>
      <c r="T34" s="29">
        <f t="shared" si="4"/>
        <v>5.9877854012081633</v>
      </c>
      <c r="U34" s="29">
        <f t="shared" si="4"/>
        <v>24.242865692548133</v>
      </c>
    </row>
    <row r="35" spans="2:21" ht="15" customHeight="1" x14ac:dyDescent="0.2">
      <c r="B35" s="223"/>
      <c r="C35" s="19" t="s">
        <v>33</v>
      </c>
      <c r="D35" s="29">
        <f t="shared" ref="D35:U35" si="5">D12/$D12*100</f>
        <v>100</v>
      </c>
      <c r="E35" s="29"/>
      <c r="F35" s="29">
        <f t="shared" si="5"/>
        <v>12.765042088758769</v>
      </c>
      <c r="G35" s="29">
        <f t="shared" si="5"/>
        <v>20.301564912968999</v>
      </c>
      <c r="H35" s="29">
        <f t="shared" si="5"/>
        <v>13.772811125636093</v>
      </c>
      <c r="I35" s="29">
        <f t="shared" si="5"/>
        <v>16.674158958658456</v>
      </c>
      <c r="J35" s="29">
        <f t="shared" si="5"/>
        <v>13.656378996760607</v>
      </c>
      <c r="K35" s="29">
        <f t="shared" si="5"/>
        <v>13.419142024115386</v>
      </c>
      <c r="L35" s="29">
        <f t="shared" si="5"/>
        <v>8.8693390661355576</v>
      </c>
      <c r="M35" s="34"/>
      <c r="N35" s="29"/>
      <c r="O35" s="29">
        <f t="shared" si="5"/>
        <v>18.703774044768231</v>
      </c>
      <c r="P35" s="29">
        <f t="shared" si="5"/>
        <v>16.598456366158029</v>
      </c>
      <c r="Q35" s="29">
        <f t="shared" si="5"/>
        <v>10.560845009881842</v>
      </c>
      <c r="R35" s="29">
        <f t="shared" si="5"/>
        <v>10.10652577138624</v>
      </c>
      <c r="S35" s="29">
        <f t="shared" si="5"/>
        <v>13.334772924064259</v>
      </c>
      <c r="T35" s="29">
        <f t="shared" si="5"/>
        <v>15.258165362936801</v>
      </c>
      <c r="U35" s="29">
        <f t="shared" si="5"/>
        <v>12.85398786004906</v>
      </c>
    </row>
    <row r="36" spans="2:21" ht="15" customHeight="1" x14ac:dyDescent="0.2">
      <c r="B36" s="220" t="s">
        <v>1</v>
      </c>
      <c r="C36" s="32" t="s">
        <v>3</v>
      </c>
      <c r="D36" s="29">
        <f t="shared" ref="D36:U36" si="6">D13/$D13*100</f>
        <v>100</v>
      </c>
      <c r="E36" s="29"/>
      <c r="F36" s="29">
        <f t="shared" si="6"/>
        <v>6.0246094327126478</v>
      </c>
      <c r="G36" s="29">
        <f t="shared" si="6"/>
        <v>18.706475440583795</v>
      </c>
      <c r="H36" s="29">
        <f t="shared" si="6"/>
        <v>13.878884585279682</v>
      </c>
      <c r="I36" s="29">
        <f t="shared" si="6"/>
        <v>10.391777561894747</v>
      </c>
      <c r="J36" s="29">
        <f t="shared" si="6"/>
        <v>11.593163779314114</v>
      </c>
      <c r="K36" s="29">
        <f t="shared" si="6"/>
        <v>27.890485622007944</v>
      </c>
      <c r="L36" s="29">
        <f t="shared" si="6"/>
        <v>9.5572041952412707</v>
      </c>
      <c r="M36" s="34"/>
      <c r="N36" s="29">
        <f t="shared" si="6"/>
        <v>2.6810531148986008</v>
      </c>
      <c r="O36" s="29">
        <f t="shared" si="6"/>
        <v>9.8018982949467723</v>
      </c>
      <c r="P36" s="29">
        <f t="shared" si="6"/>
        <v>17.779196859499429</v>
      </c>
      <c r="Q36" s="29">
        <f t="shared" si="6"/>
        <v>10.098426523681022</v>
      </c>
      <c r="R36" s="29">
        <f t="shared" si="6"/>
        <v>7.6985540871092359</v>
      </c>
      <c r="S36" s="29">
        <f t="shared" si="6"/>
        <v>12.666346531233874</v>
      </c>
      <c r="T36" s="29">
        <f t="shared" si="6"/>
        <v>20.689674837024786</v>
      </c>
      <c r="U36" s="29">
        <f t="shared" si="6"/>
        <v>18.58484975160636</v>
      </c>
    </row>
    <row r="37" spans="2:21" ht="15" customHeight="1" x14ac:dyDescent="0.2">
      <c r="B37" s="221"/>
      <c r="C37" s="19" t="s">
        <v>34</v>
      </c>
      <c r="D37" s="29">
        <f t="shared" ref="D37:U37" si="7">D14/$D14*100</f>
        <v>100</v>
      </c>
      <c r="E37" s="29"/>
      <c r="F37" s="29"/>
      <c r="G37" s="29">
        <f t="shared" si="7"/>
        <v>23.225077251560204</v>
      </c>
      <c r="H37" s="29"/>
      <c r="I37" s="29"/>
      <c r="J37" s="29"/>
      <c r="K37" s="29"/>
      <c r="L37" s="29">
        <f t="shared" si="7"/>
        <v>25.279738354047694</v>
      </c>
      <c r="M37" s="34"/>
      <c r="N37" s="29"/>
      <c r="O37" s="29"/>
      <c r="P37" s="29">
        <f t="shared" si="7"/>
        <v>23.848882375758045</v>
      </c>
      <c r="Q37" s="29"/>
      <c r="R37" s="29"/>
      <c r="S37" s="29"/>
      <c r="T37" s="29"/>
      <c r="U37" s="29">
        <f t="shared" si="7"/>
        <v>46.762057065219331</v>
      </c>
    </row>
    <row r="38" spans="2:21" ht="15" customHeight="1" x14ac:dyDescent="0.2">
      <c r="B38" s="221"/>
      <c r="C38" s="19" t="s">
        <v>31</v>
      </c>
      <c r="D38" s="29">
        <f t="shared" ref="D38:U38" si="8">D15/$D15*100</f>
        <v>100</v>
      </c>
      <c r="E38" s="29"/>
      <c r="F38" s="29">
        <f t="shared" si="8"/>
        <v>6.5454048918850329</v>
      </c>
      <c r="G38" s="29">
        <f t="shared" si="8"/>
        <v>15.651153403990032</v>
      </c>
      <c r="H38" s="29">
        <f t="shared" si="8"/>
        <v>9.0334755914374156</v>
      </c>
      <c r="I38" s="29">
        <f t="shared" si="8"/>
        <v>9.4540975890672403</v>
      </c>
      <c r="J38" s="29">
        <f t="shared" si="8"/>
        <v>13.740942595793342</v>
      </c>
      <c r="K38" s="29">
        <f t="shared" si="8"/>
        <v>38.038440908502267</v>
      </c>
      <c r="L38" s="29">
        <f t="shared" si="8"/>
        <v>6.184040288547175</v>
      </c>
      <c r="M38" s="34"/>
      <c r="N38" s="29"/>
      <c r="O38" s="29">
        <f t="shared" si="8"/>
        <v>11.062142687603741</v>
      </c>
      <c r="P38" s="29">
        <f t="shared" si="8"/>
        <v>20.240164120376321</v>
      </c>
      <c r="Q38" s="29">
        <f t="shared" si="8"/>
        <v>7.7014481485813109</v>
      </c>
      <c r="R38" s="29">
        <f t="shared" si="8"/>
        <v>7.0974987038601087</v>
      </c>
      <c r="S38" s="29">
        <f t="shared" si="8"/>
        <v>13.261121704485838</v>
      </c>
      <c r="T38" s="29">
        <f t="shared" si="8"/>
        <v>25.918293964250477</v>
      </c>
      <c r="U38" s="29">
        <f t="shared" si="8"/>
        <v>12.762936495343546</v>
      </c>
    </row>
    <row r="39" spans="2:21" ht="15" customHeight="1" x14ac:dyDescent="0.2">
      <c r="B39" s="221"/>
      <c r="C39" s="19" t="s">
        <v>7</v>
      </c>
      <c r="D39" s="29">
        <f t="shared" ref="D39:U39" si="9">D16/$D16*100</f>
        <v>100</v>
      </c>
      <c r="E39" s="29"/>
      <c r="F39" s="29"/>
      <c r="G39" s="29">
        <f t="shared" si="9"/>
        <v>18.847054042797961</v>
      </c>
      <c r="H39" s="29">
        <f t="shared" si="9"/>
        <v>17.386587958172825</v>
      </c>
      <c r="I39" s="29"/>
      <c r="J39" s="29"/>
      <c r="K39" s="29">
        <f t="shared" si="9"/>
        <v>40.465737727669413</v>
      </c>
      <c r="L39" s="29"/>
      <c r="M39" s="34"/>
      <c r="N39" s="29"/>
      <c r="O39" s="29"/>
      <c r="P39" s="29">
        <f t="shared" si="9"/>
        <v>13.834504402552541</v>
      </c>
      <c r="Q39" s="29">
        <f t="shared" si="9"/>
        <v>11.893174944734444</v>
      </c>
      <c r="R39" s="29"/>
      <c r="S39" s="29">
        <f t="shared" si="9"/>
        <v>16.077265945297334</v>
      </c>
      <c r="T39" s="29">
        <f t="shared" si="9"/>
        <v>34.761820590325655</v>
      </c>
      <c r="U39" s="29">
        <f t="shared" si="9"/>
        <v>8.3942731457792075</v>
      </c>
    </row>
    <row r="40" spans="2:21" ht="15" customHeight="1" x14ac:dyDescent="0.2">
      <c r="B40" s="221"/>
      <c r="C40" s="19" t="s">
        <v>32</v>
      </c>
      <c r="D40" s="29">
        <f t="shared" ref="D40:U40" si="10">D17/$D17*100</f>
        <v>100</v>
      </c>
      <c r="E40" s="29"/>
      <c r="F40" s="29"/>
      <c r="G40" s="29">
        <f t="shared" si="10"/>
        <v>20.660765163228053</v>
      </c>
      <c r="H40" s="29">
        <f t="shared" si="10"/>
        <v>10.35700384268916</v>
      </c>
      <c r="I40" s="29">
        <f t="shared" si="10"/>
        <v>15.845098726818474</v>
      </c>
      <c r="J40" s="29">
        <f t="shared" si="10"/>
        <v>11.116982290665636</v>
      </c>
      <c r="K40" s="29">
        <f t="shared" si="10"/>
        <v>12.774284788194384</v>
      </c>
      <c r="L40" s="29">
        <f t="shared" si="10"/>
        <v>18.697248148672283</v>
      </c>
      <c r="M40" s="34"/>
      <c r="N40" s="29"/>
      <c r="O40" s="29">
        <f t="shared" si="10"/>
        <v>7.9239306683986239</v>
      </c>
      <c r="P40" s="29">
        <f t="shared" si="10"/>
        <v>14.355828194591874</v>
      </c>
      <c r="Q40" s="29">
        <f t="shared" si="10"/>
        <v>12.441023790149629</v>
      </c>
      <c r="R40" s="29">
        <f t="shared" si="10"/>
        <v>11.073975985554183</v>
      </c>
      <c r="S40" s="29">
        <f t="shared" si="10"/>
        <v>11.816427600634686</v>
      </c>
      <c r="T40" s="29"/>
      <c r="U40" s="29">
        <f t="shared" si="10"/>
        <v>29.843402726813494</v>
      </c>
    </row>
    <row r="41" spans="2:21" ht="15" customHeight="1" x14ac:dyDescent="0.2">
      <c r="B41" s="223"/>
      <c r="C41" s="19" t="s">
        <v>33</v>
      </c>
      <c r="D41" s="29">
        <f t="shared" ref="D41:U41" si="11">D18/$D18*100</f>
        <v>100</v>
      </c>
      <c r="E41" s="29"/>
      <c r="F41" s="29">
        <f t="shared" si="11"/>
        <v>9.2826203417817457</v>
      </c>
      <c r="G41" s="29">
        <f t="shared" si="11"/>
        <v>20.470790694933129</v>
      </c>
      <c r="H41" s="29">
        <f t="shared" si="11"/>
        <v>18.437780897600128</v>
      </c>
      <c r="I41" s="29">
        <f t="shared" si="11"/>
        <v>17.453431965712603</v>
      </c>
      <c r="J41" s="29">
        <f t="shared" si="11"/>
        <v>15.106530281065217</v>
      </c>
      <c r="K41" s="29">
        <f t="shared" si="11"/>
        <v>13.178262369798702</v>
      </c>
      <c r="L41" s="29">
        <f t="shared" si="11"/>
        <v>6.0705834491084945</v>
      </c>
      <c r="M41" s="34"/>
      <c r="N41" s="29"/>
      <c r="O41" s="29">
        <f t="shared" si="11"/>
        <v>20.740601317068023</v>
      </c>
      <c r="P41" s="29">
        <f t="shared" si="11"/>
        <v>13.357111416211881</v>
      </c>
      <c r="Q41" s="29">
        <f t="shared" si="11"/>
        <v>14.159167506916278</v>
      </c>
      <c r="R41" s="29">
        <f t="shared" si="11"/>
        <v>10.591895051264292</v>
      </c>
      <c r="S41" s="29">
        <f t="shared" si="11"/>
        <v>13.128729075947071</v>
      </c>
      <c r="T41" s="29">
        <f t="shared" si="11"/>
        <v>13.937001037810267</v>
      </c>
      <c r="U41" s="29">
        <f t="shared" si="11"/>
        <v>11.639463315271261</v>
      </c>
    </row>
    <row r="42" spans="2:21" ht="15" customHeight="1" x14ac:dyDescent="0.2">
      <c r="B42" s="220" t="s">
        <v>2</v>
      </c>
      <c r="C42" s="32" t="s">
        <v>3</v>
      </c>
      <c r="D42" s="29">
        <f t="shared" ref="D42:U42" si="12">D19/$D19*100</f>
        <v>100</v>
      </c>
      <c r="E42" s="29">
        <f t="shared" si="12"/>
        <v>2.3016083003883057</v>
      </c>
      <c r="F42" s="29">
        <f t="shared" si="12"/>
        <v>8.7409154875642585</v>
      </c>
      <c r="G42" s="29">
        <f t="shared" si="12"/>
        <v>20.881070917554386</v>
      </c>
      <c r="H42" s="29">
        <f t="shared" si="12"/>
        <v>8.3685048688062267</v>
      </c>
      <c r="I42" s="29">
        <f t="shared" si="12"/>
        <v>15.087039030304902</v>
      </c>
      <c r="J42" s="29">
        <f t="shared" si="12"/>
        <v>12.171460845931433</v>
      </c>
      <c r="K42" s="29">
        <f t="shared" si="12"/>
        <v>25.925110616145957</v>
      </c>
      <c r="L42" s="29">
        <f t="shared" si="12"/>
        <v>6.5242899333045141</v>
      </c>
      <c r="M42" s="34"/>
      <c r="N42" s="29">
        <f t="shared" si="12"/>
        <v>2.6880479523546694</v>
      </c>
      <c r="O42" s="29">
        <f t="shared" si="12"/>
        <v>10.042920523357926</v>
      </c>
      <c r="P42" s="29">
        <f t="shared" si="12"/>
        <v>23.24615170312368</v>
      </c>
      <c r="Q42" s="29">
        <f t="shared" si="12"/>
        <v>8.4277955999528444</v>
      </c>
      <c r="R42" s="29">
        <f t="shared" si="12"/>
        <v>11.774965188880966</v>
      </c>
      <c r="S42" s="29">
        <f t="shared" si="12"/>
        <v>10.723812354212381</v>
      </c>
      <c r="T42" s="29">
        <f t="shared" si="12"/>
        <v>22.084359795382554</v>
      </c>
      <c r="U42" s="29">
        <f t="shared" si="12"/>
        <v>11.011946882734959</v>
      </c>
    </row>
    <row r="43" spans="2:21" ht="15" customHeight="1" x14ac:dyDescent="0.2">
      <c r="B43" s="221"/>
      <c r="C43" s="19" t="s">
        <v>34</v>
      </c>
      <c r="D43" s="29">
        <f t="shared" ref="D43:P43" si="13">D20/$D20*100</f>
        <v>100</v>
      </c>
      <c r="E43" s="29"/>
      <c r="F43" s="29"/>
      <c r="G43" s="29">
        <f t="shared" si="13"/>
        <v>41.111448377254831</v>
      </c>
      <c r="H43" s="29"/>
      <c r="I43" s="29"/>
      <c r="J43" s="29"/>
      <c r="K43" s="29"/>
      <c r="L43" s="29"/>
      <c r="M43" s="34"/>
      <c r="N43" s="29"/>
      <c r="O43" s="29"/>
      <c r="P43" s="29">
        <f t="shared" si="13"/>
        <v>45.101454679108642</v>
      </c>
      <c r="Q43" s="29"/>
      <c r="R43" s="29"/>
      <c r="S43" s="29"/>
      <c r="T43" s="29"/>
      <c r="U43" s="29"/>
    </row>
    <row r="44" spans="2:21" ht="15" customHeight="1" x14ac:dyDescent="0.2">
      <c r="B44" s="221"/>
      <c r="C44" s="19" t="s">
        <v>31</v>
      </c>
      <c r="D44" s="29">
        <f t="shared" ref="D44:U44" si="14">D21/$D21*100</f>
        <v>100</v>
      </c>
      <c r="E44" s="29"/>
      <c r="F44" s="29"/>
      <c r="G44" s="29">
        <f t="shared" si="14"/>
        <v>17.801049789525074</v>
      </c>
      <c r="H44" s="29">
        <f t="shared" si="14"/>
        <v>9.1446170223085925</v>
      </c>
      <c r="I44" s="29">
        <f t="shared" si="14"/>
        <v>19.447787874394098</v>
      </c>
      <c r="J44" s="29">
        <f t="shared" si="14"/>
        <v>14.514643828321807</v>
      </c>
      <c r="K44" s="29">
        <f t="shared" si="14"/>
        <v>30.493840421919948</v>
      </c>
      <c r="L44" s="29"/>
      <c r="M44" s="34"/>
      <c r="N44" s="29"/>
      <c r="O44" s="29">
        <f t="shared" si="14"/>
        <v>8.6564327672164829</v>
      </c>
      <c r="P44" s="29">
        <f t="shared" si="14"/>
        <v>26.216925533462891</v>
      </c>
      <c r="Q44" s="29">
        <f t="shared" si="14"/>
        <v>8.9624317027159002</v>
      </c>
      <c r="R44" s="29">
        <f t="shared" si="14"/>
        <v>10.791355107177617</v>
      </c>
      <c r="S44" s="29">
        <f t="shared" si="14"/>
        <v>11.221167658583758</v>
      </c>
      <c r="T44" s="29">
        <f t="shared" si="14"/>
        <v>22.566148933074238</v>
      </c>
      <c r="U44" s="29">
        <f t="shared" si="14"/>
        <v>10.426984467992231</v>
      </c>
    </row>
    <row r="45" spans="2:21" ht="15" customHeight="1" x14ac:dyDescent="0.2">
      <c r="B45" s="221"/>
      <c r="C45" s="19" t="s">
        <v>7</v>
      </c>
      <c r="D45" s="29">
        <f t="shared" ref="D45:U45" si="15">D22/$D22*100</f>
        <v>100</v>
      </c>
      <c r="E45" s="29"/>
      <c r="F45" s="29"/>
      <c r="G45" s="29">
        <f t="shared" si="15"/>
        <v>17.723219238951089</v>
      </c>
      <c r="H45" s="29">
        <f t="shared" si="15"/>
        <v>9.1600371385650714</v>
      </c>
      <c r="I45" s="29">
        <f t="shared" si="15"/>
        <v>11.368385632692705</v>
      </c>
      <c r="J45" s="29">
        <f t="shared" si="15"/>
        <v>12.452884453687789</v>
      </c>
      <c r="K45" s="29">
        <f t="shared" si="15"/>
        <v>33.730733456871924</v>
      </c>
      <c r="L45" s="29">
        <f t="shared" si="15"/>
        <v>6.2525760422243826</v>
      </c>
      <c r="M45" s="34"/>
      <c r="N45" s="29"/>
      <c r="O45" s="29">
        <f t="shared" si="15"/>
        <v>8.5942656318605959</v>
      </c>
      <c r="P45" s="29">
        <f t="shared" si="15"/>
        <v>15.264948130601031</v>
      </c>
      <c r="Q45" s="29">
        <f t="shared" si="15"/>
        <v>9.4868312040797385</v>
      </c>
      <c r="R45" s="29">
        <f t="shared" si="15"/>
        <v>14.687632276878915</v>
      </c>
      <c r="S45" s="29">
        <f t="shared" si="15"/>
        <v>11.971565193378144</v>
      </c>
      <c r="T45" s="29">
        <f t="shared" si="15"/>
        <v>32.869757921035777</v>
      </c>
      <c r="U45" s="29">
        <f t="shared" si="15"/>
        <v>5.5438317414339009</v>
      </c>
    </row>
    <row r="46" spans="2:21" ht="15" customHeight="1" x14ac:dyDescent="0.2">
      <c r="B46" s="221"/>
      <c r="C46" s="19" t="s">
        <v>32</v>
      </c>
      <c r="D46" s="29">
        <f t="shared" ref="D46:U46" si="16">D23/$D23*100</f>
        <v>100</v>
      </c>
      <c r="E46" s="29"/>
      <c r="F46" s="29">
        <f t="shared" si="16"/>
        <v>10.623832711277004</v>
      </c>
      <c r="G46" s="29">
        <f t="shared" si="16"/>
        <v>29.377233767587679</v>
      </c>
      <c r="H46" s="29"/>
      <c r="I46" s="29">
        <f t="shared" si="16"/>
        <v>13.205838123091851</v>
      </c>
      <c r="J46" s="29">
        <f t="shared" si="16"/>
        <v>12.042882398045215</v>
      </c>
      <c r="K46" s="29"/>
      <c r="L46" s="29">
        <f t="shared" si="16"/>
        <v>10.895169127604278</v>
      </c>
      <c r="M46" s="34"/>
      <c r="N46" s="29">
        <f t="shared" si="16"/>
        <v>9.3398323191965229</v>
      </c>
      <c r="O46" s="29">
        <f t="shared" si="16"/>
        <v>12.692128268071407</v>
      </c>
      <c r="P46" s="29">
        <f t="shared" si="16"/>
        <v>19.869366037268694</v>
      </c>
      <c r="Q46" s="29"/>
      <c r="R46" s="29">
        <f t="shared" si="16"/>
        <v>15.680557016655481</v>
      </c>
      <c r="S46" s="29"/>
      <c r="T46" s="29"/>
      <c r="U46" s="29">
        <f t="shared" si="16"/>
        <v>16.557621798329006</v>
      </c>
    </row>
    <row r="47" spans="2:21" ht="15" customHeight="1" x14ac:dyDescent="0.2">
      <c r="B47" s="223"/>
      <c r="C47" s="19" t="s">
        <v>33</v>
      </c>
      <c r="D47" s="29">
        <f t="shared" ref="D47:U47" si="17">D24/$D24*100</f>
        <v>100</v>
      </c>
      <c r="E47" s="29"/>
      <c r="F47" s="29">
        <f t="shared" si="17"/>
        <v>17.411967917573069</v>
      </c>
      <c r="G47" s="29">
        <f t="shared" si="17"/>
        <v>20.075750892081579</v>
      </c>
      <c r="H47" s="29">
        <f t="shared" si="17"/>
        <v>7.5478992398784888</v>
      </c>
      <c r="I47" s="29">
        <f t="shared" si="17"/>
        <v>15.63430103010014</v>
      </c>
      <c r="J47" s="29">
        <f t="shared" si="17"/>
        <v>11.721304514592202</v>
      </c>
      <c r="K47" s="29">
        <f t="shared" si="17"/>
        <v>13.740570607040919</v>
      </c>
      <c r="L47" s="29">
        <f t="shared" si="17"/>
        <v>12.603984295878886</v>
      </c>
      <c r="M47" s="34"/>
      <c r="N47" s="29"/>
      <c r="O47" s="29">
        <f t="shared" si="17"/>
        <v>15.985842114582027</v>
      </c>
      <c r="P47" s="29">
        <f t="shared" si="17"/>
        <v>20.92369054581377</v>
      </c>
      <c r="Q47" s="29"/>
      <c r="R47" s="29">
        <f t="shared" si="17"/>
        <v>9.4588514783066007</v>
      </c>
      <c r="S47" s="29">
        <f t="shared" si="17"/>
        <v>13.609716784759772</v>
      </c>
      <c r="T47" s="29">
        <f t="shared" si="17"/>
        <v>17.021120304240991</v>
      </c>
      <c r="U47" s="29">
        <f t="shared" si="17"/>
        <v>14.474643222012604</v>
      </c>
    </row>
    <row r="51" spans="2:21" x14ac:dyDescent="0.2">
      <c r="B51" s="225" t="s">
        <v>52</v>
      </c>
      <c r="C51" s="225"/>
      <c r="D51" s="224" t="s">
        <v>48</v>
      </c>
      <c r="E51" s="224"/>
      <c r="F51" s="224"/>
      <c r="G51" s="224"/>
      <c r="H51" s="224"/>
      <c r="I51" s="224"/>
      <c r="J51" s="224"/>
      <c r="K51" s="224"/>
      <c r="L51" s="224"/>
      <c r="N51" s="224" t="s">
        <v>49</v>
      </c>
      <c r="O51" s="224"/>
      <c r="P51" s="224"/>
      <c r="Q51" s="224"/>
      <c r="R51" s="224"/>
      <c r="S51" s="224"/>
      <c r="T51" s="224"/>
      <c r="U51" s="224"/>
    </row>
    <row r="52" spans="2:21" ht="36" x14ac:dyDescent="0.2">
      <c r="B52" s="225"/>
      <c r="C52" s="225"/>
      <c r="D52" s="15" t="s">
        <v>3</v>
      </c>
      <c r="E52" s="15" t="s">
        <v>127</v>
      </c>
      <c r="F52" s="15" t="s">
        <v>43</v>
      </c>
      <c r="G52" s="31" t="s">
        <v>55</v>
      </c>
      <c r="H52" s="31" t="s">
        <v>54</v>
      </c>
      <c r="I52" s="31" t="s">
        <v>45</v>
      </c>
      <c r="J52" s="31" t="s">
        <v>46</v>
      </c>
      <c r="K52" s="31" t="s">
        <v>47</v>
      </c>
      <c r="L52" s="31" t="s">
        <v>42</v>
      </c>
      <c r="N52" s="15" t="s">
        <v>127</v>
      </c>
      <c r="O52" s="15" t="s">
        <v>43</v>
      </c>
      <c r="P52" s="31" t="s">
        <v>55</v>
      </c>
      <c r="Q52" s="31" t="s">
        <v>54</v>
      </c>
      <c r="R52" s="31" t="s">
        <v>45</v>
      </c>
      <c r="S52" s="31" t="s">
        <v>46</v>
      </c>
      <c r="T52" s="31" t="s">
        <v>47</v>
      </c>
      <c r="U52" s="31" t="s">
        <v>42</v>
      </c>
    </row>
    <row r="53" spans="2:21" x14ac:dyDescent="0.2">
      <c r="B53" s="220" t="s">
        <v>0</v>
      </c>
      <c r="C53" s="32" t="s">
        <v>3</v>
      </c>
      <c r="D53" s="29">
        <f>D7/D$7*100</f>
        <v>100</v>
      </c>
      <c r="E53" s="29">
        <f t="shared" ref="E53:U53" si="18">E7/E$7*100</f>
        <v>100</v>
      </c>
      <c r="F53" s="29">
        <f t="shared" si="18"/>
        <v>100</v>
      </c>
      <c r="G53" s="29">
        <f t="shared" si="18"/>
        <v>100</v>
      </c>
      <c r="H53" s="29">
        <f t="shared" si="18"/>
        <v>100</v>
      </c>
      <c r="I53" s="29">
        <f t="shared" si="18"/>
        <v>100</v>
      </c>
      <c r="J53" s="29">
        <f t="shared" si="18"/>
        <v>100</v>
      </c>
      <c r="K53" s="29">
        <f t="shared" si="18"/>
        <v>100</v>
      </c>
      <c r="L53" s="29">
        <f t="shared" si="18"/>
        <v>100</v>
      </c>
      <c r="M53" s="34"/>
      <c r="N53" s="29">
        <f t="shared" si="18"/>
        <v>100</v>
      </c>
      <c r="O53" s="29">
        <f t="shared" si="18"/>
        <v>100</v>
      </c>
      <c r="P53" s="29">
        <f t="shared" si="18"/>
        <v>100</v>
      </c>
      <c r="Q53" s="29">
        <f t="shared" si="18"/>
        <v>100</v>
      </c>
      <c r="R53" s="29">
        <f t="shared" si="18"/>
        <v>100</v>
      </c>
      <c r="S53" s="29">
        <f t="shared" si="18"/>
        <v>100</v>
      </c>
      <c r="T53" s="29">
        <f t="shared" si="18"/>
        <v>100</v>
      </c>
      <c r="U53" s="29">
        <f t="shared" si="18"/>
        <v>100</v>
      </c>
    </row>
    <row r="54" spans="2:21" x14ac:dyDescent="0.2">
      <c r="B54" s="221"/>
      <c r="C54" s="28" t="s">
        <v>34</v>
      </c>
      <c r="D54" s="29">
        <f t="shared" ref="D54:U54" si="19">D8/D$7*100</f>
        <v>11.846573491158443</v>
      </c>
      <c r="E54" s="29"/>
      <c r="F54" s="29"/>
      <c r="G54" s="29">
        <f t="shared" si="19"/>
        <v>17.564811584452762</v>
      </c>
      <c r="H54" s="29">
        <f t="shared" si="19"/>
        <v>15.002206933747336</v>
      </c>
      <c r="I54" s="29"/>
      <c r="J54" s="29"/>
      <c r="K54" s="29"/>
      <c r="L54" s="29">
        <f t="shared" si="19"/>
        <v>28.739576502975027</v>
      </c>
      <c r="M54" s="34"/>
      <c r="N54" s="29"/>
      <c r="O54" s="29"/>
      <c r="P54" s="29">
        <f t="shared" si="19"/>
        <v>18.00963104563413</v>
      </c>
      <c r="Q54" s="29"/>
      <c r="R54" s="29"/>
      <c r="S54" s="29"/>
      <c r="T54" s="29"/>
      <c r="U54" s="29">
        <f t="shared" si="19"/>
        <v>31.339260669769992</v>
      </c>
    </row>
    <row r="55" spans="2:21" x14ac:dyDescent="0.2">
      <c r="B55" s="221"/>
      <c r="C55" s="19" t="s">
        <v>31</v>
      </c>
      <c r="D55" s="29">
        <f t="shared" ref="D55:U55" si="20">D9/D$7*100</f>
        <v>39.68736416057196</v>
      </c>
      <c r="E55" s="29"/>
      <c r="F55" s="29">
        <f t="shared" si="20"/>
        <v>30.094159588901061</v>
      </c>
      <c r="G55" s="29">
        <f t="shared" si="20"/>
        <v>33.62927838015819</v>
      </c>
      <c r="H55" s="29">
        <f t="shared" si="20"/>
        <v>32.218397685843684</v>
      </c>
      <c r="I55" s="29">
        <f t="shared" si="20"/>
        <v>45.556605304431294</v>
      </c>
      <c r="J55" s="29">
        <f t="shared" si="20"/>
        <v>47.244073329219859</v>
      </c>
      <c r="K55" s="29">
        <f t="shared" si="20"/>
        <v>50.379524399884858</v>
      </c>
      <c r="L55" s="29">
        <f t="shared" si="20"/>
        <v>24.808605276539613</v>
      </c>
      <c r="M55" s="34"/>
      <c r="N55" s="29"/>
      <c r="O55" s="29">
        <f t="shared" si="20"/>
        <v>39.351118981560219</v>
      </c>
      <c r="P55" s="29">
        <f t="shared" si="20"/>
        <v>45.219365329911135</v>
      </c>
      <c r="Q55" s="29">
        <f t="shared" si="20"/>
        <v>35.665905553953777</v>
      </c>
      <c r="R55" s="29">
        <f t="shared" si="20"/>
        <v>36.815254984579546</v>
      </c>
      <c r="S55" s="29">
        <f t="shared" si="20"/>
        <v>41.378946642255052</v>
      </c>
      <c r="T55" s="29">
        <f t="shared" si="20"/>
        <v>44.962523120622556</v>
      </c>
      <c r="U55" s="29">
        <f t="shared" si="20"/>
        <v>30.822115288735922</v>
      </c>
    </row>
    <row r="56" spans="2:21" x14ac:dyDescent="0.2">
      <c r="B56" s="221"/>
      <c r="C56" s="19" t="s">
        <v>41</v>
      </c>
      <c r="D56" s="29">
        <f t="shared" ref="D56:U56" si="21">D10/D$7*100</f>
        <v>27.395593171267084</v>
      </c>
      <c r="E56" s="29"/>
      <c r="F56" s="29">
        <f t="shared" si="21"/>
        <v>19.600091346645723</v>
      </c>
      <c r="G56" s="29">
        <f t="shared" si="21"/>
        <v>25.246323597030852</v>
      </c>
      <c r="H56" s="29">
        <f t="shared" si="21"/>
        <v>31.201389406237517</v>
      </c>
      <c r="I56" s="29">
        <f t="shared" si="21"/>
        <v>21.444710323291279</v>
      </c>
      <c r="J56" s="29">
        <f t="shared" si="21"/>
        <v>24.400559938931735</v>
      </c>
      <c r="K56" s="29">
        <f t="shared" si="21"/>
        <v>37.300612077916703</v>
      </c>
      <c r="L56" s="29">
        <f t="shared" si="21"/>
        <v>15.727267488577484</v>
      </c>
      <c r="M56" s="34"/>
      <c r="N56" s="29"/>
      <c r="O56" s="29">
        <f t="shared" si="21"/>
        <v>19.257263227159978</v>
      </c>
      <c r="P56" s="29">
        <f t="shared" si="21"/>
        <v>19.622653072750872</v>
      </c>
      <c r="Q56" s="29">
        <f t="shared" si="21"/>
        <v>31.090444999306293</v>
      </c>
      <c r="R56" s="29">
        <f t="shared" si="21"/>
        <v>34.545969357845905</v>
      </c>
      <c r="S56" s="29">
        <f t="shared" si="21"/>
        <v>32.172228442149581</v>
      </c>
      <c r="T56" s="29">
        <f t="shared" si="21"/>
        <v>43.20060189816455</v>
      </c>
      <c r="U56" s="29">
        <f t="shared" si="21"/>
        <v>12.482227271387762</v>
      </c>
    </row>
    <row r="57" spans="2:21" x14ac:dyDescent="0.2">
      <c r="B57" s="221"/>
      <c r="C57" s="19" t="s">
        <v>32</v>
      </c>
      <c r="D57" s="29">
        <f t="shared" ref="D57:U57" si="22">D11/D$7*100</f>
        <v>9.3920919690659641</v>
      </c>
      <c r="E57" s="29">
        <f t="shared" si="22"/>
        <v>27.906795599599505</v>
      </c>
      <c r="F57" s="29">
        <f t="shared" si="22"/>
        <v>9.6659849825637298</v>
      </c>
      <c r="G57" s="29">
        <f t="shared" si="22"/>
        <v>11.563966471068806</v>
      </c>
      <c r="H57" s="29">
        <f t="shared" si="22"/>
        <v>7.2136829890911844</v>
      </c>
      <c r="I57" s="29">
        <f t="shared" si="22"/>
        <v>10.91538087301913</v>
      </c>
      <c r="J57" s="29">
        <f t="shared" si="22"/>
        <v>9.101594804855802</v>
      </c>
      <c r="K57" s="29">
        <f t="shared" si="22"/>
        <v>4.0247798464272044</v>
      </c>
      <c r="L57" s="29">
        <f t="shared" si="22"/>
        <v>17.907453958998659</v>
      </c>
      <c r="M57" s="34"/>
      <c r="N57" s="29">
        <f t="shared" si="22"/>
        <v>27.721807155038981</v>
      </c>
      <c r="O57" s="29">
        <f t="shared" si="22"/>
        <v>9.4060598528546393</v>
      </c>
      <c r="P57" s="29">
        <f t="shared" si="22"/>
        <v>7.6645948069758481</v>
      </c>
      <c r="Q57" s="29">
        <f t="shared" si="22"/>
        <v>11.046902399699807</v>
      </c>
      <c r="R57" s="29">
        <f t="shared" si="22"/>
        <v>12.62587958600337</v>
      </c>
      <c r="S57" s="29">
        <f t="shared" si="22"/>
        <v>9.050316382056705</v>
      </c>
      <c r="T57" s="29">
        <f t="shared" si="22"/>
        <v>2.6318291079676257</v>
      </c>
      <c r="U57" s="29">
        <f t="shared" si="22"/>
        <v>15.28150736982807</v>
      </c>
    </row>
    <row r="58" spans="2:21" x14ac:dyDescent="0.2">
      <c r="B58" s="223"/>
      <c r="C58" s="19" t="s">
        <v>33</v>
      </c>
      <c r="D58" s="29">
        <f t="shared" ref="D58:U58" si="23">D12/D$7*100</f>
        <v>11.678377207936547</v>
      </c>
      <c r="E58" s="29"/>
      <c r="F58" s="29">
        <f t="shared" si="23"/>
        <v>20.2922622049946</v>
      </c>
      <c r="G58" s="29">
        <f t="shared" si="23"/>
        <v>11.995619967289402</v>
      </c>
      <c r="H58" s="29">
        <f t="shared" si="23"/>
        <v>14.364322985080289</v>
      </c>
      <c r="I58" s="29">
        <f t="shared" si="23"/>
        <v>15.361212944963368</v>
      </c>
      <c r="J58" s="29">
        <f t="shared" si="23"/>
        <v>13.430747242477493</v>
      </c>
      <c r="K58" s="29">
        <f t="shared" si="23"/>
        <v>5.8184136465878753</v>
      </c>
      <c r="L58" s="29">
        <f t="shared" si="23"/>
        <v>12.817096772909217</v>
      </c>
      <c r="M58" s="34"/>
      <c r="N58" s="29"/>
      <c r="O58" s="29">
        <f t="shared" si="23"/>
        <v>22.020940634632062</v>
      </c>
      <c r="P58" s="29">
        <f t="shared" si="23"/>
        <v>9.4837557447280112</v>
      </c>
      <c r="Q58" s="29">
        <f t="shared" si="23"/>
        <v>13.282410148370296</v>
      </c>
      <c r="R58" s="29">
        <f t="shared" si="23"/>
        <v>12.190208127862947</v>
      </c>
      <c r="S58" s="29">
        <f t="shared" si="23"/>
        <v>13.286183005262759</v>
      </c>
      <c r="T58" s="29">
        <f t="shared" si="23"/>
        <v>8.3389993165687351</v>
      </c>
      <c r="U58" s="29">
        <f t="shared" si="23"/>
        <v>10.074889400278252</v>
      </c>
    </row>
    <row r="59" spans="2:21" x14ac:dyDescent="0.2">
      <c r="B59" s="220" t="s">
        <v>1</v>
      </c>
      <c r="C59" s="32" t="s">
        <v>3</v>
      </c>
      <c r="D59" s="29">
        <f>D13/D$13*100</f>
        <v>100</v>
      </c>
      <c r="E59" s="29"/>
      <c r="F59" s="29">
        <f t="shared" ref="F59:U59" si="24">F13/F$13*100</f>
        <v>100</v>
      </c>
      <c r="G59" s="29">
        <f t="shared" si="24"/>
        <v>100</v>
      </c>
      <c r="H59" s="29">
        <f t="shared" si="24"/>
        <v>100</v>
      </c>
      <c r="I59" s="29">
        <f t="shared" si="24"/>
        <v>100</v>
      </c>
      <c r="J59" s="29">
        <f t="shared" si="24"/>
        <v>100</v>
      </c>
      <c r="K59" s="29">
        <f t="shared" si="24"/>
        <v>100</v>
      </c>
      <c r="L59" s="29">
        <f t="shared" si="24"/>
        <v>100</v>
      </c>
      <c r="M59" s="34"/>
      <c r="N59" s="29">
        <f t="shared" si="24"/>
        <v>100</v>
      </c>
      <c r="O59" s="29">
        <f t="shared" si="24"/>
        <v>100</v>
      </c>
      <c r="P59" s="29">
        <f t="shared" si="24"/>
        <v>100</v>
      </c>
      <c r="Q59" s="29">
        <f t="shared" si="24"/>
        <v>100</v>
      </c>
      <c r="R59" s="29">
        <f t="shared" si="24"/>
        <v>100</v>
      </c>
      <c r="S59" s="29">
        <f t="shared" si="24"/>
        <v>100</v>
      </c>
      <c r="T59" s="29">
        <f t="shared" si="24"/>
        <v>100</v>
      </c>
      <c r="U59" s="29">
        <f t="shared" si="24"/>
        <v>100</v>
      </c>
    </row>
    <row r="60" spans="2:21" x14ac:dyDescent="0.2">
      <c r="B60" s="221"/>
      <c r="C60" s="19" t="s">
        <v>34</v>
      </c>
      <c r="D60" s="29">
        <f t="shared" ref="D60:U60" si="25">D14/D$13*100</f>
        <v>15.231678816275673</v>
      </c>
      <c r="E60" s="29"/>
      <c r="F60" s="29"/>
      <c r="G60" s="29">
        <f t="shared" si="25"/>
        <v>18.910933719319363</v>
      </c>
      <c r="H60" s="29"/>
      <c r="I60" s="29"/>
      <c r="J60" s="29"/>
      <c r="K60" s="29"/>
      <c r="L60" s="29">
        <f t="shared" si="25"/>
        <v>40.289277837138364</v>
      </c>
      <c r="M60" s="34"/>
      <c r="N60" s="29"/>
      <c r="O60" s="29"/>
      <c r="P60" s="29">
        <f t="shared" si="25"/>
        <v>20.431660628168085</v>
      </c>
      <c r="Q60" s="29"/>
      <c r="R60" s="29"/>
      <c r="S60" s="29"/>
      <c r="T60" s="29"/>
      <c r="U60" s="29">
        <f t="shared" si="25"/>
        <v>38.325014381362536</v>
      </c>
    </row>
    <row r="61" spans="2:21" x14ac:dyDescent="0.2">
      <c r="B61" s="221"/>
      <c r="C61" s="19" t="s">
        <v>31</v>
      </c>
      <c r="D61" s="29">
        <f t="shared" ref="D61:U61" si="26">D15/D$13*100</f>
        <v>37.876527848451417</v>
      </c>
      <c r="E61" s="29"/>
      <c r="F61" s="29">
        <f t="shared" si="26"/>
        <v>41.150752332711157</v>
      </c>
      <c r="G61" s="29">
        <f t="shared" si="26"/>
        <v>31.690167912684736</v>
      </c>
      <c r="H61" s="29">
        <f t="shared" si="26"/>
        <v>24.653039493554544</v>
      </c>
      <c r="I61" s="29">
        <f t="shared" si="26"/>
        <v>34.458819819945411</v>
      </c>
      <c r="J61" s="29">
        <f t="shared" si="26"/>
        <v>44.893629107716336</v>
      </c>
      <c r="K61" s="29">
        <f t="shared" si="26"/>
        <v>51.65790534839865</v>
      </c>
      <c r="L61" s="29">
        <f t="shared" si="26"/>
        <v>24.508210708915328</v>
      </c>
      <c r="M61" s="34"/>
      <c r="N61" s="29"/>
      <c r="O61" s="29">
        <f t="shared" si="26"/>
        <v>42.746368403615598</v>
      </c>
      <c r="P61" s="29">
        <f t="shared" si="26"/>
        <v>43.119334693290824</v>
      </c>
      <c r="Q61" s="29">
        <f t="shared" si="26"/>
        <v>28.886095728784316</v>
      </c>
      <c r="R61" s="29">
        <f t="shared" si="26"/>
        <v>34.919363333595655</v>
      </c>
      <c r="S61" s="29">
        <f t="shared" si="26"/>
        <v>39.655100569298249</v>
      </c>
      <c r="T61" s="29">
        <f t="shared" si="26"/>
        <v>47.448545753097633</v>
      </c>
      <c r="U61" s="29">
        <f t="shared" si="26"/>
        <v>26.011279405264677</v>
      </c>
    </row>
    <row r="62" spans="2:21" x14ac:dyDescent="0.2">
      <c r="B62" s="221"/>
      <c r="C62" s="19" t="s">
        <v>7</v>
      </c>
      <c r="D62" s="29">
        <f t="shared" ref="D62:U62" si="27">D16/D$13*100</f>
        <v>23.306245669463564</v>
      </c>
      <c r="E62" s="29"/>
      <c r="F62" s="29"/>
      <c r="G62" s="29">
        <f t="shared" si="27"/>
        <v>23.481391407070827</v>
      </c>
      <c r="H62" s="29">
        <f t="shared" si="27"/>
        <v>29.196589093095838</v>
      </c>
      <c r="I62" s="29"/>
      <c r="J62" s="29"/>
      <c r="K62" s="29">
        <f t="shared" si="27"/>
        <v>33.814557317458643</v>
      </c>
      <c r="L62" s="29"/>
      <c r="M62" s="34"/>
      <c r="N62" s="29"/>
      <c r="O62" s="29"/>
      <c r="P62" s="29">
        <f t="shared" si="27"/>
        <v>18.135260038413389</v>
      </c>
      <c r="Q62" s="29">
        <f t="shared" si="27"/>
        <v>27.448361029501424</v>
      </c>
      <c r="R62" s="29"/>
      <c r="S62" s="29">
        <f t="shared" si="27"/>
        <v>29.582382646047751</v>
      </c>
      <c r="T62" s="29">
        <f t="shared" si="27"/>
        <v>39.1580600941165</v>
      </c>
      <c r="U62" s="29">
        <f t="shared" si="27"/>
        <v>10.52679977330466</v>
      </c>
    </row>
    <row r="63" spans="2:21" x14ac:dyDescent="0.2">
      <c r="B63" s="221"/>
      <c r="C63" s="19" t="s">
        <v>32</v>
      </c>
      <c r="D63" s="29">
        <f t="shared" ref="D63:U63" si="28">D17/D$13*100</f>
        <v>10.582462851965861</v>
      </c>
      <c r="E63" s="29"/>
      <c r="F63" s="29"/>
      <c r="G63" s="29">
        <f t="shared" si="28"/>
        <v>11.688026455197797</v>
      </c>
      <c r="H63" s="29">
        <f t="shared" si="28"/>
        <v>7.8970761482643343</v>
      </c>
      <c r="I63" s="29">
        <f t="shared" si="28"/>
        <v>16.135850451336516</v>
      </c>
      <c r="J63" s="29">
        <f t="shared" si="28"/>
        <v>10.147795231431784</v>
      </c>
      <c r="K63" s="29">
        <f t="shared" si="28"/>
        <v>4.846935835524806</v>
      </c>
      <c r="L63" s="29">
        <f t="shared" si="28"/>
        <v>20.703014179170928</v>
      </c>
      <c r="M63" s="34"/>
      <c r="N63" s="29"/>
      <c r="O63" s="29">
        <f t="shared" si="28"/>
        <v>8.5549451153876515</v>
      </c>
      <c r="P63" s="29">
        <f t="shared" si="28"/>
        <v>8.5448189689908158</v>
      </c>
      <c r="Q63" s="29">
        <f t="shared" si="28"/>
        <v>13.03734515381622</v>
      </c>
      <c r="R63" s="29">
        <f t="shared" si="28"/>
        <v>15.222331124089477</v>
      </c>
      <c r="S63" s="29">
        <f t="shared" si="28"/>
        <v>9.8723736807853921</v>
      </c>
      <c r="T63" s="29"/>
      <c r="U63" s="29">
        <f t="shared" si="28"/>
        <v>16.993234002629659</v>
      </c>
    </row>
    <row r="64" spans="2:21" x14ac:dyDescent="0.2">
      <c r="B64" s="223"/>
      <c r="C64" s="19" t="s">
        <v>33</v>
      </c>
      <c r="D64" s="29">
        <f t="shared" ref="D64:U64" si="29">D18/D$13*100</f>
        <v>13.003084813843472</v>
      </c>
      <c r="E64" s="29"/>
      <c r="F64" s="29">
        <f t="shared" si="29"/>
        <v>20.034941840959966</v>
      </c>
      <c r="G64" s="29">
        <f t="shared" si="29"/>
        <v>14.229480505727278</v>
      </c>
      <c r="H64" s="29">
        <f t="shared" si="29"/>
        <v>17.274300922196634</v>
      </c>
      <c r="I64" s="29">
        <f t="shared" si="29"/>
        <v>21.839233450781055</v>
      </c>
      <c r="J64" s="29">
        <f t="shared" si="29"/>
        <v>16.943734965435564</v>
      </c>
      <c r="K64" s="29">
        <f t="shared" si="29"/>
        <v>6.1439612639214287</v>
      </c>
      <c r="L64" s="29">
        <f t="shared" si="29"/>
        <v>8.2593517775393153</v>
      </c>
      <c r="M64" s="34"/>
      <c r="N64" s="29"/>
      <c r="O64" s="29">
        <f t="shared" si="29"/>
        <v>27.514241619399872</v>
      </c>
      <c r="P64" s="29">
        <f t="shared" si="29"/>
        <v>9.7689256711368699</v>
      </c>
      <c r="Q64" s="29">
        <f t="shared" si="29"/>
        <v>18.231835975050217</v>
      </c>
      <c r="R64" s="29">
        <f t="shared" si="29"/>
        <v>17.890023000752127</v>
      </c>
      <c r="S64" s="29">
        <f t="shared" si="29"/>
        <v>13.477759924817304</v>
      </c>
      <c r="T64" s="29">
        <f t="shared" si="29"/>
        <v>8.7591519911644848</v>
      </c>
      <c r="U64" s="29">
        <f t="shared" si="29"/>
        <v>8.1436724374384699</v>
      </c>
    </row>
    <row r="65" spans="2:21" x14ac:dyDescent="0.2">
      <c r="B65" s="220" t="s">
        <v>2</v>
      </c>
      <c r="C65" s="32" t="s">
        <v>3</v>
      </c>
      <c r="D65" s="29">
        <f>D19/D$19*100</f>
        <v>100</v>
      </c>
      <c r="E65" s="29">
        <f>E19/E$19*100</f>
        <v>100</v>
      </c>
      <c r="F65" s="29">
        <f t="shared" ref="F65:U65" si="30">F19/F$19*100</f>
        <v>100</v>
      </c>
      <c r="G65" s="29">
        <f t="shared" si="30"/>
        <v>100</v>
      </c>
      <c r="H65" s="29">
        <f t="shared" si="30"/>
        <v>100</v>
      </c>
      <c r="I65" s="29">
        <f t="shared" si="30"/>
        <v>100</v>
      </c>
      <c r="J65" s="29">
        <f t="shared" si="30"/>
        <v>100</v>
      </c>
      <c r="K65" s="29">
        <f t="shared" si="30"/>
        <v>100</v>
      </c>
      <c r="L65" s="29">
        <f t="shared" si="30"/>
        <v>100</v>
      </c>
      <c r="M65" s="34"/>
      <c r="N65" s="29">
        <f t="shared" si="30"/>
        <v>100</v>
      </c>
      <c r="O65" s="29">
        <f t="shared" si="30"/>
        <v>100</v>
      </c>
      <c r="P65" s="29">
        <f t="shared" si="30"/>
        <v>100</v>
      </c>
      <c r="Q65" s="29">
        <f t="shared" si="30"/>
        <v>100</v>
      </c>
      <c r="R65" s="29">
        <f t="shared" si="30"/>
        <v>100</v>
      </c>
      <c r="S65" s="29">
        <f t="shared" si="30"/>
        <v>100</v>
      </c>
      <c r="T65" s="29">
        <f t="shared" si="30"/>
        <v>100</v>
      </c>
      <c r="U65" s="29">
        <f t="shared" si="30"/>
        <v>100</v>
      </c>
    </row>
    <row r="66" spans="2:21" x14ac:dyDescent="0.2">
      <c r="B66" s="221"/>
      <c r="C66" s="19" t="s">
        <v>34</v>
      </c>
      <c r="D66" s="29">
        <f t="shared" ref="D66:P66" si="31">D20/D$19*100</f>
        <v>8.275194122569637</v>
      </c>
      <c r="E66" s="29"/>
      <c r="F66" s="29"/>
      <c r="G66" s="29">
        <f t="shared" si="31"/>
        <v>16.292517626372273</v>
      </c>
      <c r="H66" s="29"/>
      <c r="I66" s="29"/>
      <c r="J66" s="29"/>
      <c r="K66" s="29"/>
      <c r="L66" s="29"/>
      <c r="M66" s="34"/>
      <c r="N66" s="29"/>
      <c r="O66" s="29"/>
      <c r="P66" s="29">
        <f t="shared" si="31"/>
        <v>16.0552721777923</v>
      </c>
      <c r="Q66" s="29"/>
      <c r="R66" s="29"/>
      <c r="S66" s="29"/>
      <c r="T66" s="29"/>
      <c r="U66" s="29"/>
    </row>
    <row r="67" spans="2:21" x14ac:dyDescent="0.2">
      <c r="B67" s="221"/>
      <c r="C67" s="19" t="s">
        <v>31</v>
      </c>
      <c r="D67" s="29">
        <f t="shared" ref="D67:U67" si="32">D21/D$19*100</f>
        <v>41.597846353551958</v>
      </c>
      <c r="E67" s="29"/>
      <c r="F67" s="29"/>
      <c r="G67" s="29">
        <f t="shared" si="32"/>
        <v>35.462038178036074</v>
      </c>
      <c r="H67" s="29">
        <f t="shared" si="32"/>
        <v>45.455715186831526</v>
      </c>
      <c r="I67" s="29">
        <f t="shared" si="32"/>
        <v>53.62126327707707</v>
      </c>
      <c r="J67" s="29">
        <f t="shared" si="32"/>
        <v>49.606035913830944</v>
      </c>
      <c r="K67" s="29">
        <f t="shared" si="32"/>
        <v>48.928550677456315</v>
      </c>
      <c r="L67" s="29"/>
      <c r="M67" s="34"/>
      <c r="N67" s="29"/>
      <c r="O67" s="29">
        <f t="shared" si="32"/>
        <v>35.855004466382596</v>
      </c>
      <c r="P67" s="29">
        <f t="shared" si="32"/>
        <v>46.913900164256376</v>
      </c>
      <c r="Q67" s="29">
        <f t="shared" si="32"/>
        <v>44.236698968573123</v>
      </c>
      <c r="R67" s="29">
        <f t="shared" si="32"/>
        <v>38.123011363030088</v>
      </c>
      <c r="S67" s="29">
        <f t="shared" si="32"/>
        <v>43.527095845337215</v>
      </c>
      <c r="T67" s="29">
        <f t="shared" si="32"/>
        <v>42.505338837382041</v>
      </c>
      <c r="U67" s="29">
        <f t="shared" si="32"/>
        <v>39.388139304454093</v>
      </c>
    </row>
    <row r="68" spans="2:21" x14ac:dyDescent="0.2">
      <c r="B68" s="221"/>
      <c r="C68" s="19" t="s">
        <v>7</v>
      </c>
      <c r="D68" s="29">
        <f t="shared" ref="D68:U68" si="33">D22/D$19*100</f>
        <v>31.709967436246782</v>
      </c>
      <c r="E68" s="29"/>
      <c r="F68" s="29"/>
      <c r="G68" s="29">
        <f t="shared" si="33"/>
        <v>26.914457939038684</v>
      </c>
      <c r="H68" s="29">
        <f t="shared" si="33"/>
        <v>34.709244235660528</v>
      </c>
      <c r="I68" s="29">
        <f t="shared" si="33"/>
        <v>23.89409462594173</v>
      </c>
      <c r="J68" s="29">
        <f t="shared" si="33"/>
        <v>32.443152511621541</v>
      </c>
      <c r="K68" s="29">
        <f t="shared" si="33"/>
        <v>41.257315170412028</v>
      </c>
      <c r="L68" s="29">
        <f t="shared" si="33"/>
        <v>30.389358032586678</v>
      </c>
      <c r="M68" s="34"/>
      <c r="N68" s="29"/>
      <c r="O68" s="29">
        <f t="shared" si="33"/>
        <v>27.135919545605837</v>
      </c>
      <c r="P68" s="29">
        <f t="shared" si="33"/>
        <v>20.82284475809865</v>
      </c>
      <c r="Q68" s="29">
        <f t="shared" si="33"/>
        <v>35.694637463231963</v>
      </c>
      <c r="R68" s="29">
        <f t="shared" si="33"/>
        <v>39.553776486337078</v>
      </c>
      <c r="S68" s="29">
        <f t="shared" si="33"/>
        <v>35.399532358826661</v>
      </c>
      <c r="T68" s="29">
        <f t="shared" si="33"/>
        <v>47.196249425862248</v>
      </c>
      <c r="U68" s="29">
        <f t="shared" si="33"/>
        <v>15.964000359329683</v>
      </c>
    </row>
    <row r="69" spans="2:21" x14ac:dyDescent="0.2">
      <c r="B69" s="221"/>
      <c r="C69" s="19" t="s">
        <v>32</v>
      </c>
      <c r="D69" s="29">
        <f t="shared" ref="D69:U69" si="34">D23/D$19*100</f>
        <v>8.1362178960752551</v>
      </c>
      <c r="E69" s="29"/>
      <c r="F69" s="29">
        <f t="shared" si="34"/>
        <v>9.8888746783305645</v>
      </c>
      <c r="G69" s="29">
        <f t="shared" si="34"/>
        <v>11.446710566750347</v>
      </c>
      <c r="H69" s="29"/>
      <c r="I69" s="29">
        <f t="shared" si="34"/>
        <v>7.1217139595085506</v>
      </c>
      <c r="J69" s="29">
        <f t="shared" si="34"/>
        <v>8.0502674681041455</v>
      </c>
      <c r="K69" s="29"/>
      <c r="L69" s="29">
        <f t="shared" si="34"/>
        <v>13.586991219423345</v>
      </c>
      <c r="M69" s="34"/>
      <c r="N69" s="29">
        <f t="shared" si="34"/>
        <v>28.269923829008508</v>
      </c>
      <c r="O69" s="29">
        <f t="shared" si="34"/>
        <v>10.28245926210292</v>
      </c>
      <c r="P69" s="29">
        <f t="shared" si="34"/>
        <v>6.954333500042174</v>
      </c>
      <c r="Q69" s="29"/>
      <c r="R69" s="29">
        <f t="shared" si="34"/>
        <v>10.834887965512987</v>
      </c>
      <c r="S69" s="29"/>
      <c r="T69" s="29"/>
      <c r="U69" s="29">
        <f t="shared" si="34"/>
        <v>12.233660425952912</v>
      </c>
    </row>
    <row r="70" spans="2:21" x14ac:dyDescent="0.2">
      <c r="B70" s="223"/>
      <c r="C70" s="19" t="s">
        <v>33</v>
      </c>
      <c r="D70" s="29">
        <f t="shared" ref="D70:U70" si="35">D24/D$19*100</f>
        <v>10.280774191556377</v>
      </c>
      <c r="E70" s="29"/>
      <c r="F70" s="29">
        <f t="shared" si="35"/>
        <v>20.479377777518735</v>
      </c>
      <c r="G70" s="29">
        <f t="shared" si="35"/>
        <v>9.8842756898026156</v>
      </c>
      <c r="H70" s="29">
        <f t="shared" si="35"/>
        <v>9.2726537084371934</v>
      </c>
      <c r="I70" s="29">
        <f t="shared" si="35"/>
        <v>10.653695414349867</v>
      </c>
      <c r="J70" s="29">
        <f t="shared" si="35"/>
        <v>9.9005441064433786</v>
      </c>
      <c r="K70" s="29">
        <f t="shared" si="35"/>
        <v>5.448914211619468</v>
      </c>
      <c r="L70" s="29">
        <f t="shared" si="35"/>
        <v>19.860968440165976</v>
      </c>
      <c r="M70" s="34"/>
      <c r="N70" s="29"/>
      <c r="O70" s="29">
        <f t="shared" si="35"/>
        <v>16.364446244461501</v>
      </c>
      <c r="P70" s="29">
        <f t="shared" si="35"/>
        <v>9.2536493998105058</v>
      </c>
      <c r="Q70" s="29"/>
      <c r="R70" s="29">
        <f t="shared" si="35"/>
        <v>8.2585650658030527</v>
      </c>
      <c r="S70" s="29">
        <f t="shared" si="35"/>
        <v>13.047451825300643</v>
      </c>
      <c r="T70" s="29">
        <f t="shared" si="35"/>
        <v>7.9237204952531339</v>
      </c>
      <c r="U70" s="29">
        <f t="shared" si="35"/>
        <v>13.513553965844649</v>
      </c>
    </row>
    <row r="74" spans="2:21" x14ac:dyDescent="0.2">
      <c r="B74" s="225" t="s">
        <v>75</v>
      </c>
      <c r="C74" s="225"/>
      <c r="D74" s="224" t="s">
        <v>48</v>
      </c>
      <c r="E74" s="224"/>
      <c r="F74" s="224"/>
      <c r="G74" s="224"/>
      <c r="H74" s="224"/>
      <c r="I74" s="224"/>
      <c r="J74" s="224"/>
      <c r="K74" s="224"/>
      <c r="L74" s="224"/>
      <c r="N74" s="224" t="s">
        <v>49</v>
      </c>
      <c r="O74" s="224"/>
      <c r="P74" s="224"/>
      <c r="Q74" s="224"/>
      <c r="R74" s="224"/>
      <c r="S74" s="224"/>
      <c r="T74" s="224"/>
      <c r="U74" s="224"/>
    </row>
    <row r="75" spans="2:21" ht="60" customHeight="1" x14ac:dyDescent="0.2">
      <c r="B75" s="225"/>
      <c r="C75" s="225"/>
      <c r="D75" s="15" t="s">
        <v>3</v>
      </c>
      <c r="E75" s="15" t="s">
        <v>127</v>
      </c>
      <c r="F75" s="15" t="s">
        <v>43</v>
      </c>
      <c r="G75" s="31" t="s">
        <v>55</v>
      </c>
      <c r="H75" s="31" t="s">
        <v>54</v>
      </c>
      <c r="I75" s="31" t="s">
        <v>45</v>
      </c>
      <c r="J75" s="31" t="s">
        <v>46</v>
      </c>
      <c r="K75" s="31" t="s">
        <v>47</v>
      </c>
      <c r="L75" s="31" t="s">
        <v>42</v>
      </c>
      <c r="N75" s="15" t="s">
        <v>127</v>
      </c>
      <c r="O75" s="15" t="s">
        <v>43</v>
      </c>
      <c r="P75" s="31" t="s">
        <v>55</v>
      </c>
      <c r="Q75" s="31" t="s">
        <v>44</v>
      </c>
      <c r="R75" s="31" t="s">
        <v>45</v>
      </c>
      <c r="S75" s="31" t="s">
        <v>46</v>
      </c>
      <c r="T75" s="31" t="s">
        <v>47</v>
      </c>
      <c r="U75" s="31" t="s">
        <v>42</v>
      </c>
    </row>
    <row r="76" spans="2:21" x14ac:dyDescent="0.2">
      <c r="B76" s="220" t="s">
        <v>0</v>
      </c>
      <c r="C76" s="32" t="s">
        <v>3</v>
      </c>
      <c r="D76" s="52">
        <f t="shared" ref="D76:D93" si="36">SUM(E76:L76)</f>
        <v>1129</v>
      </c>
      <c r="E76" s="52">
        <v>26</v>
      </c>
      <c r="F76" s="52">
        <f t="shared" ref="F76:U76" si="37">SUM(F77:F81)</f>
        <v>91</v>
      </c>
      <c r="G76" s="52">
        <f t="shared" si="37"/>
        <v>236</v>
      </c>
      <c r="H76" s="52">
        <f t="shared" si="37"/>
        <v>125</v>
      </c>
      <c r="I76" s="52">
        <f t="shared" si="37"/>
        <v>141</v>
      </c>
      <c r="J76" s="52">
        <f t="shared" si="37"/>
        <v>145</v>
      </c>
      <c r="K76" s="52">
        <f t="shared" si="37"/>
        <v>262</v>
      </c>
      <c r="L76" s="52">
        <f t="shared" si="37"/>
        <v>103</v>
      </c>
      <c r="M76" s="53"/>
      <c r="N76" s="52">
        <v>35</v>
      </c>
      <c r="O76" s="52">
        <f t="shared" si="37"/>
        <v>123</v>
      </c>
      <c r="P76" s="52">
        <f t="shared" si="37"/>
        <v>228</v>
      </c>
      <c r="Q76" s="52">
        <f t="shared" si="37"/>
        <v>105</v>
      </c>
      <c r="R76" s="52">
        <f t="shared" si="37"/>
        <v>115</v>
      </c>
      <c r="S76" s="52">
        <f t="shared" si="37"/>
        <v>134</v>
      </c>
      <c r="T76" s="52">
        <f t="shared" si="37"/>
        <v>211</v>
      </c>
      <c r="U76" s="52">
        <f t="shared" si="37"/>
        <v>178</v>
      </c>
    </row>
    <row r="77" spans="2:21" x14ac:dyDescent="0.2">
      <c r="B77" s="221"/>
      <c r="C77" s="28" t="s">
        <v>34</v>
      </c>
      <c r="D77" s="52">
        <f t="shared" si="36"/>
        <v>71</v>
      </c>
      <c r="E77" s="52">
        <v>4</v>
      </c>
      <c r="F77" s="54">
        <v>9</v>
      </c>
      <c r="G77" s="54">
        <v>21</v>
      </c>
      <c r="H77" s="54">
        <v>10</v>
      </c>
      <c r="I77" s="54">
        <v>5</v>
      </c>
      <c r="J77" s="54">
        <v>4</v>
      </c>
      <c r="K77" s="54">
        <v>4</v>
      </c>
      <c r="L77" s="54">
        <v>14</v>
      </c>
      <c r="M77" s="53"/>
      <c r="N77" s="52">
        <v>4</v>
      </c>
      <c r="O77" s="54">
        <v>6</v>
      </c>
      <c r="P77" s="54">
        <v>22</v>
      </c>
      <c r="Q77" s="54">
        <v>5</v>
      </c>
      <c r="R77" s="54">
        <v>2</v>
      </c>
      <c r="S77" s="54">
        <v>3</v>
      </c>
      <c r="T77" s="54">
        <v>1</v>
      </c>
      <c r="U77" s="54">
        <v>28</v>
      </c>
    </row>
    <row r="78" spans="2:21" x14ac:dyDescent="0.2">
      <c r="B78" s="221"/>
      <c r="C78" s="19" t="s">
        <v>31</v>
      </c>
      <c r="D78" s="52">
        <f t="shared" si="36"/>
        <v>328</v>
      </c>
      <c r="E78" s="52">
        <v>2</v>
      </c>
      <c r="F78" s="54">
        <v>18</v>
      </c>
      <c r="G78" s="54">
        <v>53</v>
      </c>
      <c r="H78" s="54">
        <v>29</v>
      </c>
      <c r="I78" s="54">
        <v>47</v>
      </c>
      <c r="J78" s="54">
        <v>48</v>
      </c>
      <c r="K78" s="54">
        <v>114</v>
      </c>
      <c r="L78" s="54">
        <v>17</v>
      </c>
      <c r="M78" s="53"/>
      <c r="N78" s="52">
        <v>5</v>
      </c>
      <c r="O78" s="54">
        <v>31</v>
      </c>
      <c r="P78" s="54">
        <v>75</v>
      </c>
      <c r="Q78" s="54">
        <v>27</v>
      </c>
      <c r="R78" s="54">
        <v>29</v>
      </c>
      <c r="S78" s="54">
        <v>41</v>
      </c>
      <c r="T78" s="54">
        <v>82</v>
      </c>
      <c r="U78" s="54">
        <v>38</v>
      </c>
    </row>
    <row r="79" spans="2:21" x14ac:dyDescent="0.2">
      <c r="B79" s="221"/>
      <c r="C79" s="19" t="s">
        <v>41</v>
      </c>
      <c r="D79" s="52">
        <f t="shared" si="36"/>
        <v>257</v>
      </c>
      <c r="E79" s="52">
        <v>5</v>
      </c>
      <c r="F79" s="54">
        <v>12</v>
      </c>
      <c r="G79" s="54">
        <v>50</v>
      </c>
      <c r="H79" s="54">
        <v>33</v>
      </c>
      <c r="I79" s="54">
        <v>24</v>
      </c>
      <c r="J79" s="54">
        <v>30</v>
      </c>
      <c r="K79" s="54">
        <v>89</v>
      </c>
      <c r="L79" s="54">
        <v>14</v>
      </c>
      <c r="M79" s="53"/>
      <c r="N79" s="52">
        <v>3</v>
      </c>
      <c r="O79" s="54">
        <v>18</v>
      </c>
      <c r="P79" s="54">
        <v>40</v>
      </c>
      <c r="Q79" s="54">
        <v>28</v>
      </c>
      <c r="R79" s="54">
        <v>29</v>
      </c>
      <c r="S79" s="54">
        <v>36</v>
      </c>
      <c r="T79" s="54">
        <v>82</v>
      </c>
      <c r="U79" s="54">
        <v>21</v>
      </c>
    </row>
    <row r="80" spans="2:21" x14ac:dyDescent="0.2">
      <c r="B80" s="221"/>
      <c r="C80" s="19" t="s">
        <v>32</v>
      </c>
      <c r="D80" s="52">
        <f t="shared" si="36"/>
        <v>232</v>
      </c>
      <c r="E80" s="52">
        <v>12</v>
      </c>
      <c r="F80" s="55">
        <v>20</v>
      </c>
      <c r="G80" s="55">
        <v>62</v>
      </c>
      <c r="H80" s="55">
        <v>23</v>
      </c>
      <c r="I80" s="55">
        <v>33</v>
      </c>
      <c r="J80" s="55">
        <v>28</v>
      </c>
      <c r="K80" s="55">
        <v>22</v>
      </c>
      <c r="L80" s="55">
        <v>32</v>
      </c>
      <c r="M80" s="53"/>
      <c r="N80" s="52">
        <v>16</v>
      </c>
      <c r="O80" s="55">
        <v>25</v>
      </c>
      <c r="P80" s="55">
        <v>47</v>
      </c>
      <c r="Q80" s="55">
        <v>23</v>
      </c>
      <c r="R80" s="55">
        <v>31</v>
      </c>
      <c r="S80" s="55">
        <v>22</v>
      </c>
      <c r="T80" s="55">
        <v>13</v>
      </c>
      <c r="U80" s="55">
        <v>55</v>
      </c>
    </row>
    <row r="81" spans="2:21" x14ac:dyDescent="0.2">
      <c r="B81" s="223"/>
      <c r="C81" s="19" t="s">
        <v>33</v>
      </c>
      <c r="D81" s="52">
        <f t="shared" si="36"/>
        <v>241</v>
      </c>
      <c r="E81" s="52">
        <v>3</v>
      </c>
      <c r="F81" s="55">
        <v>32</v>
      </c>
      <c r="G81" s="55">
        <v>50</v>
      </c>
      <c r="H81" s="55">
        <v>30</v>
      </c>
      <c r="I81" s="55">
        <v>32</v>
      </c>
      <c r="J81" s="55">
        <v>35</v>
      </c>
      <c r="K81" s="55">
        <v>33</v>
      </c>
      <c r="L81" s="55">
        <v>26</v>
      </c>
      <c r="M81" s="53"/>
      <c r="N81" s="52">
        <v>7</v>
      </c>
      <c r="O81" s="55">
        <v>43</v>
      </c>
      <c r="P81" s="55">
        <v>44</v>
      </c>
      <c r="Q81" s="55">
        <v>22</v>
      </c>
      <c r="R81" s="55">
        <v>24</v>
      </c>
      <c r="S81" s="55">
        <v>32</v>
      </c>
      <c r="T81" s="55">
        <v>33</v>
      </c>
      <c r="U81" s="55">
        <v>36</v>
      </c>
    </row>
    <row r="82" spans="2:21" x14ac:dyDescent="0.2">
      <c r="B82" s="220" t="s">
        <v>1</v>
      </c>
      <c r="C82" s="32" t="s">
        <v>3</v>
      </c>
      <c r="D82" s="52">
        <f t="shared" si="36"/>
        <v>552</v>
      </c>
      <c r="E82" s="52">
        <v>9</v>
      </c>
      <c r="F82" s="55">
        <f t="shared" ref="F82:U82" si="38">SUM(F83:F87)</f>
        <v>39</v>
      </c>
      <c r="G82" s="55">
        <f t="shared" si="38"/>
        <v>112</v>
      </c>
      <c r="H82" s="55">
        <f t="shared" si="38"/>
        <v>75</v>
      </c>
      <c r="I82" s="55">
        <f t="shared" si="38"/>
        <v>60</v>
      </c>
      <c r="J82" s="55">
        <f t="shared" si="38"/>
        <v>66</v>
      </c>
      <c r="K82" s="55">
        <f t="shared" si="38"/>
        <v>132</v>
      </c>
      <c r="L82" s="55">
        <f t="shared" si="38"/>
        <v>59</v>
      </c>
      <c r="M82" s="53"/>
      <c r="N82" s="52">
        <v>13</v>
      </c>
      <c r="O82" s="55">
        <f t="shared" si="38"/>
        <v>63</v>
      </c>
      <c r="P82" s="55">
        <f t="shared" si="38"/>
        <v>101</v>
      </c>
      <c r="Q82" s="55">
        <f t="shared" si="38"/>
        <v>60</v>
      </c>
      <c r="R82" s="55">
        <f t="shared" si="38"/>
        <v>46</v>
      </c>
      <c r="S82" s="55">
        <f t="shared" si="38"/>
        <v>66</v>
      </c>
      <c r="T82" s="55">
        <f t="shared" si="38"/>
        <v>97</v>
      </c>
      <c r="U82" s="55">
        <f t="shared" si="38"/>
        <v>106</v>
      </c>
    </row>
    <row r="83" spans="2:21" x14ac:dyDescent="0.2">
      <c r="B83" s="221"/>
      <c r="C83" s="19" t="s">
        <v>34</v>
      </c>
      <c r="D83" s="52">
        <f t="shared" si="36"/>
        <v>47</v>
      </c>
      <c r="E83" s="52">
        <v>2</v>
      </c>
      <c r="F83" s="54">
        <v>3</v>
      </c>
      <c r="G83" s="54">
        <v>11</v>
      </c>
      <c r="H83" s="54">
        <v>9</v>
      </c>
      <c r="I83" s="54">
        <v>3</v>
      </c>
      <c r="J83" s="54">
        <v>4</v>
      </c>
      <c r="K83" s="54">
        <v>3</v>
      </c>
      <c r="L83" s="54">
        <v>12</v>
      </c>
      <c r="M83" s="53"/>
      <c r="N83" s="52">
        <v>2</v>
      </c>
      <c r="O83" s="54">
        <v>3</v>
      </c>
      <c r="P83" s="54">
        <v>11</v>
      </c>
      <c r="Q83" s="54">
        <v>4</v>
      </c>
      <c r="R83" s="54">
        <v>1</v>
      </c>
      <c r="S83" s="54">
        <v>3</v>
      </c>
      <c r="T83" s="54">
        <v>1</v>
      </c>
      <c r="U83" s="54">
        <v>22</v>
      </c>
    </row>
    <row r="84" spans="2:21" x14ac:dyDescent="0.2">
      <c r="B84" s="221"/>
      <c r="C84" s="19" t="s">
        <v>31</v>
      </c>
      <c r="D84" s="52">
        <f t="shared" si="36"/>
        <v>156</v>
      </c>
      <c r="E84" s="52">
        <v>2</v>
      </c>
      <c r="F84" s="54">
        <v>10</v>
      </c>
      <c r="G84" s="54">
        <v>24</v>
      </c>
      <c r="H84" s="54">
        <v>14</v>
      </c>
      <c r="I84" s="54">
        <v>15</v>
      </c>
      <c r="J84" s="54">
        <v>22</v>
      </c>
      <c r="K84" s="54">
        <v>59</v>
      </c>
      <c r="L84" s="54">
        <v>10</v>
      </c>
      <c r="M84" s="53"/>
      <c r="N84" s="52">
        <v>3</v>
      </c>
      <c r="O84" s="54">
        <v>17</v>
      </c>
      <c r="P84" s="54">
        <v>31</v>
      </c>
      <c r="Q84" s="54">
        <v>12</v>
      </c>
      <c r="R84" s="54">
        <v>11</v>
      </c>
      <c r="S84" s="54">
        <v>21</v>
      </c>
      <c r="T84" s="54">
        <v>41</v>
      </c>
      <c r="U84" s="54">
        <v>20</v>
      </c>
    </row>
    <row r="85" spans="2:21" x14ac:dyDescent="0.2">
      <c r="B85" s="221"/>
      <c r="C85" s="19" t="s">
        <v>7</v>
      </c>
      <c r="D85" s="52">
        <f t="shared" si="36"/>
        <v>102</v>
      </c>
      <c r="E85" s="52">
        <v>1</v>
      </c>
      <c r="F85" s="54">
        <v>3</v>
      </c>
      <c r="G85" s="54">
        <v>21</v>
      </c>
      <c r="H85" s="54">
        <v>18</v>
      </c>
      <c r="I85" s="54">
        <v>8</v>
      </c>
      <c r="J85" s="54">
        <v>9</v>
      </c>
      <c r="K85" s="54">
        <v>38</v>
      </c>
      <c r="L85" s="54">
        <v>4</v>
      </c>
      <c r="M85" s="53"/>
      <c r="N85" s="52">
        <v>1</v>
      </c>
      <c r="O85" s="54">
        <v>6</v>
      </c>
      <c r="P85" s="54">
        <v>14</v>
      </c>
      <c r="Q85" s="54">
        <v>14</v>
      </c>
      <c r="R85" s="54">
        <v>8</v>
      </c>
      <c r="S85" s="54">
        <v>16</v>
      </c>
      <c r="T85" s="54">
        <v>33</v>
      </c>
      <c r="U85" s="54">
        <v>10</v>
      </c>
    </row>
    <row r="86" spans="2:21" x14ac:dyDescent="0.2">
      <c r="B86" s="221"/>
      <c r="C86" s="19" t="s">
        <v>32</v>
      </c>
      <c r="D86" s="52">
        <f t="shared" si="36"/>
        <v>126</v>
      </c>
      <c r="E86" s="52">
        <v>4</v>
      </c>
      <c r="F86" s="55">
        <v>9</v>
      </c>
      <c r="G86" s="55">
        <v>31</v>
      </c>
      <c r="H86" s="55">
        <v>16</v>
      </c>
      <c r="I86" s="55">
        <v>17</v>
      </c>
      <c r="J86" s="55">
        <v>15</v>
      </c>
      <c r="K86" s="55">
        <v>13</v>
      </c>
      <c r="L86" s="55">
        <v>21</v>
      </c>
      <c r="M86" s="53"/>
      <c r="N86" s="52">
        <v>5</v>
      </c>
      <c r="O86" s="55">
        <v>12</v>
      </c>
      <c r="P86" s="55">
        <v>25</v>
      </c>
      <c r="Q86" s="55">
        <v>15</v>
      </c>
      <c r="R86" s="55">
        <v>14</v>
      </c>
      <c r="S86" s="55">
        <v>13</v>
      </c>
      <c r="T86" s="55">
        <v>6</v>
      </c>
      <c r="U86" s="55">
        <v>36</v>
      </c>
    </row>
    <row r="87" spans="2:21" x14ac:dyDescent="0.2">
      <c r="B87" s="223"/>
      <c r="C87" s="19" t="s">
        <v>33</v>
      </c>
      <c r="D87" s="52">
        <f t="shared" si="36"/>
        <v>121</v>
      </c>
      <c r="E87" s="52">
        <v>0</v>
      </c>
      <c r="F87" s="55">
        <v>14</v>
      </c>
      <c r="G87" s="55">
        <v>25</v>
      </c>
      <c r="H87" s="55">
        <v>18</v>
      </c>
      <c r="I87" s="55">
        <v>17</v>
      </c>
      <c r="J87" s="55">
        <v>16</v>
      </c>
      <c r="K87" s="55">
        <v>19</v>
      </c>
      <c r="L87" s="55">
        <v>12</v>
      </c>
      <c r="M87" s="53"/>
      <c r="N87" s="52">
        <v>2</v>
      </c>
      <c r="O87" s="55">
        <v>25</v>
      </c>
      <c r="P87" s="55">
        <v>20</v>
      </c>
      <c r="Q87" s="55">
        <v>15</v>
      </c>
      <c r="R87" s="55">
        <v>12</v>
      </c>
      <c r="S87" s="55">
        <v>13</v>
      </c>
      <c r="T87" s="55">
        <v>16</v>
      </c>
      <c r="U87" s="55">
        <v>18</v>
      </c>
    </row>
    <row r="88" spans="2:21" x14ac:dyDescent="0.2">
      <c r="B88" s="220" t="s">
        <v>2</v>
      </c>
      <c r="C88" s="32" t="s">
        <v>3</v>
      </c>
      <c r="D88" s="52">
        <f t="shared" si="36"/>
        <v>577</v>
      </c>
      <c r="E88" s="52">
        <v>17</v>
      </c>
      <c r="F88" s="55">
        <f t="shared" ref="F88:U88" si="39">SUM(F89:F93)</f>
        <v>52</v>
      </c>
      <c r="G88" s="55">
        <f t="shared" si="39"/>
        <v>124</v>
      </c>
      <c r="H88" s="55">
        <f t="shared" si="39"/>
        <v>50</v>
      </c>
      <c r="I88" s="55">
        <f t="shared" si="39"/>
        <v>81</v>
      </c>
      <c r="J88" s="55">
        <f t="shared" si="39"/>
        <v>79</v>
      </c>
      <c r="K88" s="55">
        <f t="shared" si="39"/>
        <v>130</v>
      </c>
      <c r="L88" s="55">
        <f t="shared" si="39"/>
        <v>44</v>
      </c>
      <c r="M88" s="53"/>
      <c r="N88" s="52">
        <v>22</v>
      </c>
      <c r="O88" s="55">
        <f t="shared" si="39"/>
        <v>60</v>
      </c>
      <c r="P88" s="55">
        <f t="shared" si="39"/>
        <v>127</v>
      </c>
      <c r="Q88" s="55">
        <f t="shared" si="39"/>
        <v>45</v>
      </c>
      <c r="R88" s="55">
        <f t="shared" si="39"/>
        <v>69</v>
      </c>
      <c r="S88" s="55">
        <f t="shared" si="39"/>
        <v>68</v>
      </c>
      <c r="T88" s="55">
        <f t="shared" si="39"/>
        <v>114</v>
      </c>
      <c r="U88" s="55">
        <f t="shared" si="39"/>
        <v>72</v>
      </c>
    </row>
    <row r="89" spans="2:21" x14ac:dyDescent="0.2">
      <c r="B89" s="221"/>
      <c r="C89" s="19" t="s">
        <v>34</v>
      </c>
      <c r="D89" s="52">
        <f t="shared" si="36"/>
        <v>24</v>
      </c>
      <c r="E89" s="52">
        <v>2</v>
      </c>
      <c r="F89" s="54">
        <v>6</v>
      </c>
      <c r="G89" s="54">
        <v>10</v>
      </c>
      <c r="H89" s="54">
        <v>1</v>
      </c>
      <c r="I89" s="54">
        <v>2</v>
      </c>
      <c r="J89" s="54">
        <v>0</v>
      </c>
      <c r="K89" s="54">
        <v>1</v>
      </c>
      <c r="L89" s="54">
        <v>2</v>
      </c>
      <c r="M89" s="53"/>
      <c r="N89" s="52">
        <v>2</v>
      </c>
      <c r="O89" s="54">
        <v>3</v>
      </c>
      <c r="P89" s="54">
        <v>11</v>
      </c>
      <c r="Q89" s="54">
        <v>1</v>
      </c>
      <c r="R89" s="54">
        <v>1</v>
      </c>
      <c r="S89" s="54">
        <v>0</v>
      </c>
      <c r="T89" s="54">
        <v>0</v>
      </c>
      <c r="U89" s="54">
        <v>6</v>
      </c>
    </row>
    <row r="90" spans="2:21" x14ac:dyDescent="0.2">
      <c r="B90" s="221"/>
      <c r="C90" s="19" t="s">
        <v>31</v>
      </c>
      <c r="D90" s="52">
        <f t="shared" si="36"/>
        <v>172</v>
      </c>
      <c r="E90" s="52">
        <v>0</v>
      </c>
      <c r="F90" s="54">
        <v>8</v>
      </c>
      <c r="G90" s="54">
        <v>29</v>
      </c>
      <c r="H90" s="54">
        <v>15</v>
      </c>
      <c r="I90" s="54">
        <v>32</v>
      </c>
      <c r="J90" s="54">
        <v>26</v>
      </c>
      <c r="K90" s="54">
        <v>55</v>
      </c>
      <c r="L90" s="54">
        <v>7</v>
      </c>
      <c r="M90" s="53"/>
      <c r="N90" s="52">
        <v>2</v>
      </c>
      <c r="O90" s="54">
        <v>14</v>
      </c>
      <c r="P90" s="54">
        <v>44</v>
      </c>
      <c r="Q90" s="54">
        <v>15</v>
      </c>
      <c r="R90" s="54">
        <v>18</v>
      </c>
      <c r="S90" s="54">
        <v>20</v>
      </c>
      <c r="T90" s="54">
        <v>41</v>
      </c>
      <c r="U90" s="54">
        <v>18</v>
      </c>
    </row>
    <row r="91" spans="2:21" x14ac:dyDescent="0.2">
      <c r="B91" s="221"/>
      <c r="C91" s="19" t="s">
        <v>7</v>
      </c>
      <c r="D91" s="52">
        <f t="shared" si="36"/>
        <v>155</v>
      </c>
      <c r="E91" s="52">
        <v>4</v>
      </c>
      <c r="F91" s="54">
        <v>9</v>
      </c>
      <c r="G91" s="54">
        <v>29</v>
      </c>
      <c r="H91" s="54">
        <v>15</v>
      </c>
      <c r="I91" s="54">
        <v>16</v>
      </c>
      <c r="J91" s="54">
        <v>21</v>
      </c>
      <c r="K91" s="54">
        <v>51</v>
      </c>
      <c r="L91" s="54">
        <v>10</v>
      </c>
      <c r="M91" s="53"/>
      <c r="N91" s="52">
        <v>2</v>
      </c>
      <c r="O91" s="54">
        <v>12</v>
      </c>
      <c r="P91" s="54">
        <v>26</v>
      </c>
      <c r="Q91" s="54">
        <v>14</v>
      </c>
      <c r="R91" s="54">
        <v>21</v>
      </c>
      <c r="S91" s="54">
        <v>20</v>
      </c>
      <c r="T91" s="54">
        <v>49</v>
      </c>
      <c r="U91" s="54">
        <v>11</v>
      </c>
    </row>
    <row r="92" spans="2:21" x14ac:dyDescent="0.2">
      <c r="B92" s="221"/>
      <c r="C92" s="19" t="s">
        <v>32</v>
      </c>
      <c r="D92" s="52">
        <f t="shared" si="36"/>
        <v>106</v>
      </c>
      <c r="E92" s="52">
        <v>8</v>
      </c>
      <c r="F92" s="55">
        <v>11</v>
      </c>
      <c r="G92" s="55">
        <v>31</v>
      </c>
      <c r="H92" s="55">
        <v>7</v>
      </c>
      <c r="I92" s="55">
        <v>16</v>
      </c>
      <c r="J92" s="55">
        <v>13</v>
      </c>
      <c r="K92" s="55">
        <v>9</v>
      </c>
      <c r="L92" s="55">
        <v>11</v>
      </c>
      <c r="M92" s="53"/>
      <c r="N92" s="52">
        <v>11</v>
      </c>
      <c r="O92" s="55">
        <v>13</v>
      </c>
      <c r="P92" s="55">
        <v>22</v>
      </c>
      <c r="Q92" s="55">
        <v>8</v>
      </c>
      <c r="R92" s="55">
        <v>17</v>
      </c>
      <c r="S92" s="55">
        <v>9</v>
      </c>
      <c r="T92" s="55">
        <v>7</v>
      </c>
      <c r="U92" s="55">
        <v>19</v>
      </c>
    </row>
    <row r="93" spans="2:21" x14ac:dyDescent="0.2">
      <c r="B93" s="223"/>
      <c r="C93" s="19" t="s">
        <v>33</v>
      </c>
      <c r="D93" s="52">
        <f t="shared" si="36"/>
        <v>120</v>
      </c>
      <c r="E93" s="52">
        <v>3</v>
      </c>
      <c r="F93" s="55">
        <v>18</v>
      </c>
      <c r="G93" s="55">
        <v>25</v>
      </c>
      <c r="H93" s="55">
        <v>12</v>
      </c>
      <c r="I93" s="55">
        <v>15</v>
      </c>
      <c r="J93" s="55">
        <v>19</v>
      </c>
      <c r="K93" s="55">
        <v>14</v>
      </c>
      <c r="L93" s="55">
        <v>14</v>
      </c>
      <c r="M93" s="53"/>
      <c r="N93" s="52">
        <v>5</v>
      </c>
      <c r="O93" s="55">
        <v>18</v>
      </c>
      <c r="P93" s="55">
        <v>24</v>
      </c>
      <c r="Q93" s="55">
        <v>7</v>
      </c>
      <c r="R93" s="55">
        <v>12</v>
      </c>
      <c r="S93" s="55">
        <v>19</v>
      </c>
      <c r="T93" s="55">
        <v>17</v>
      </c>
      <c r="U93" s="55">
        <v>18</v>
      </c>
    </row>
  </sheetData>
  <mergeCells count="25">
    <mergeCell ref="B3:U3"/>
    <mergeCell ref="B36:B41"/>
    <mergeCell ref="B42:B47"/>
    <mergeCell ref="B51:C52"/>
    <mergeCell ref="D51:L51"/>
    <mergeCell ref="N51:U51"/>
    <mergeCell ref="B19:B24"/>
    <mergeCell ref="B28:C29"/>
    <mergeCell ref="D28:L28"/>
    <mergeCell ref="N28:U28"/>
    <mergeCell ref="B7:B12"/>
    <mergeCell ref="B13:B18"/>
    <mergeCell ref="D5:L5"/>
    <mergeCell ref="N5:U5"/>
    <mergeCell ref="B5:C6"/>
    <mergeCell ref="B30:B35"/>
    <mergeCell ref="B53:B58"/>
    <mergeCell ref="D74:L74"/>
    <mergeCell ref="N74:U74"/>
    <mergeCell ref="B88:B93"/>
    <mergeCell ref="B74:C75"/>
    <mergeCell ref="B82:B87"/>
    <mergeCell ref="B59:B64"/>
    <mergeCell ref="B76:B81"/>
    <mergeCell ref="B65:B70"/>
  </mergeCells>
  <conditionalFormatting sqref="D76:U93">
    <cfRule type="cellIs" dxfId="37" priority="4" operator="lessThan">
      <formula>10</formula>
    </cfRule>
  </conditionalFormatting>
  <conditionalFormatting sqref="M7:M24">
    <cfRule type="cellIs" dxfId="36" priority="3" operator="lessThan">
      <formula>10</formula>
    </cfRule>
  </conditionalFormatting>
  <conditionalFormatting sqref="M30:M47">
    <cfRule type="cellIs" dxfId="35" priority="2" operator="lessThan">
      <formula>10</formula>
    </cfRule>
  </conditionalFormatting>
  <conditionalFormatting sqref="M53:M70">
    <cfRule type="cellIs" dxfId="34" priority="1" operator="lessThan">
      <formula>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8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2.7109375" customWidth="1"/>
    <col min="5" max="5" width="14" customWidth="1"/>
    <col min="7" max="7" width="11.42578125" style="125"/>
    <col min="8" max="8" width="15" customWidth="1"/>
    <col min="9" max="9" width="13.28515625" customWidth="1"/>
  </cols>
  <sheetData>
    <row r="1" spans="2:24" ht="69.95" customHeight="1" x14ac:dyDescent="0.25"/>
    <row r="2" spans="2:24" s="3" customFormat="1" ht="18" customHeight="1" x14ac:dyDescent="0.25">
      <c r="G2" s="125"/>
    </row>
    <row r="3" spans="2:24" ht="15" customHeight="1" x14ac:dyDescent="0.25">
      <c r="B3" s="226" t="s">
        <v>180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</row>
    <row r="4" spans="2:24" x14ac:dyDescent="0.25">
      <c r="B4" s="91" t="s">
        <v>152</v>
      </c>
      <c r="C4" s="122"/>
      <c r="D4" s="122"/>
      <c r="E4" s="122"/>
      <c r="F4" s="122"/>
      <c r="G4" s="123"/>
      <c r="H4" s="122"/>
      <c r="I4" s="122"/>
      <c r="J4" s="12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x14ac:dyDescent="0.25">
      <c r="B5" s="26"/>
      <c r="C5" s="26"/>
      <c r="D5" s="26"/>
      <c r="E5" s="26"/>
      <c r="F5" s="26"/>
      <c r="G5" s="64"/>
      <c r="H5" s="26"/>
      <c r="I5" s="26"/>
      <c r="J5" s="26"/>
      <c r="K5" s="2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48" x14ac:dyDescent="0.25">
      <c r="B6" s="215" t="s">
        <v>51</v>
      </c>
      <c r="C6" s="215"/>
      <c r="D6" s="51" t="s">
        <v>3</v>
      </c>
      <c r="E6" s="51" t="s">
        <v>165</v>
      </c>
      <c r="F6" s="51" t="s">
        <v>146</v>
      </c>
      <c r="G6" s="124" t="s">
        <v>147</v>
      </c>
      <c r="H6" s="51" t="s">
        <v>37</v>
      </c>
      <c r="I6" s="51" t="s">
        <v>39</v>
      </c>
      <c r="J6" s="51" t="s">
        <v>8</v>
      </c>
      <c r="K6" s="2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15" customHeight="1" x14ac:dyDescent="0.25">
      <c r="B7" s="215" t="s">
        <v>0</v>
      </c>
      <c r="C7" s="38" t="s">
        <v>3</v>
      </c>
      <c r="D7" s="14">
        <v>11087.113903000005</v>
      </c>
      <c r="E7" s="14">
        <v>760.32024299999989</v>
      </c>
      <c r="F7" s="14">
        <v>414.07048100000009</v>
      </c>
      <c r="G7" s="14">
        <v>211.49039699999997</v>
      </c>
      <c r="H7" s="14">
        <v>827.98801300000002</v>
      </c>
      <c r="I7" s="14">
        <v>1800.6473739999999</v>
      </c>
      <c r="J7" s="14">
        <v>7072.5973950000052</v>
      </c>
      <c r="K7" s="2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2:24" ht="15" customHeight="1" x14ac:dyDescent="0.25">
      <c r="B8" s="215"/>
      <c r="C8" s="32" t="s">
        <v>34</v>
      </c>
      <c r="D8" s="14">
        <v>1487.1138630000003</v>
      </c>
      <c r="E8" s="14">
        <v>265.25945300000001</v>
      </c>
      <c r="F8" s="14">
        <v>395.45893100000006</v>
      </c>
      <c r="G8" s="14"/>
      <c r="H8" s="14">
        <v>401.58235500000006</v>
      </c>
      <c r="I8" s="14"/>
      <c r="J8" s="14"/>
      <c r="K8" s="2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2:24" ht="15" customHeight="1" x14ac:dyDescent="0.25">
      <c r="B9" s="215"/>
      <c r="C9" s="102" t="s">
        <v>31</v>
      </c>
      <c r="D9" s="14">
        <v>4982.0000249999994</v>
      </c>
      <c r="E9" s="14"/>
      <c r="F9" s="14"/>
      <c r="G9" s="14"/>
      <c r="H9" s="14">
        <v>351.16570000000002</v>
      </c>
      <c r="I9" s="14">
        <v>574.43828999999994</v>
      </c>
      <c r="J9" s="14">
        <v>4056.3960349999993</v>
      </c>
      <c r="K9" s="2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ht="15" customHeight="1" x14ac:dyDescent="0.25">
      <c r="B10" s="215"/>
      <c r="C10" s="102" t="s">
        <v>7</v>
      </c>
      <c r="D10" s="14">
        <v>3439.0000130000058</v>
      </c>
      <c r="E10" s="14"/>
      <c r="F10" s="14"/>
      <c r="G10" s="14"/>
      <c r="H10" s="14"/>
      <c r="I10" s="14">
        <v>557.36437099999989</v>
      </c>
      <c r="J10" s="14">
        <v>2878.5665970000059</v>
      </c>
      <c r="K10" s="2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2:24" ht="15" customHeight="1" x14ac:dyDescent="0.25">
      <c r="B11" s="215"/>
      <c r="C11" s="102" t="s">
        <v>32</v>
      </c>
      <c r="D11" s="14">
        <v>1179.000002</v>
      </c>
      <c r="E11" s="14">
        <v>491.99174499999987</v>
      </c>
      <c r="F11" s="14"/>
      <c r="G11" s="14"/>
      <c r="H11" s="14">
        <v>75.239958000000001</v>
      </c>
      <c r="I11" s="14">
        <v>481.19977600000021</v>
      </c>
      <c r="J11" s="14">
        <v>94.234937000000002</v>
      </c>
      <c r="K11" s="2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24" ht="15" customHeight="1" x14ac:dyDescent="0.25">
      <c r="B12" s="215" t="s">
        <v>1</v>
      </c>
      <c r="C12" s="102" t="s">
        <v>3</v>
      </c>
      <c r="D12" s="14">
        <v>5606.6245460000018</v>
      </c>
      <c r="E12" s="14">
        <v>476.17678100000001</v>
      </c>
      <c r="F12" s="14">
        <v>364.60930100000007</v>
      </c>
      <c r="G12" s="14"/>
      <c r="H12" s="14">
        <v>575.11311699999999</v>
      </c>
      <c r="I12" s="14">
        <v>1018.50757</v>
      </c>
      <c r="J12" s="14">
        <v>3072.1456610000018</v>
      </c>
      <c r="K12" s="2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2:24" ht="15" customHeight="1" x14ac:dyDescent="0.25">
      <c r="B13" s="215"/>
      <c r="C13" s="32" t="s">
        <v>34</v>
      </c>
      <c r="D13" s="14">
        <v>981.6245110000001</v>
      </c>
      <c r="E13" s="14"/>
      <c r="F13" s="14">
        <v>355.12081700000005</v>
      </c>
      <c r="G13" s="14"/>
      <c r="H13" s="14">
        <v>334.95176000000004</v>
      </c>
      <c r="I13" s="14"/>
      <c r="J13" s="14"/>
      <c r="K13" s="2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ht="15" customHeight="1" x14ac:dyDescent="0.25">
      <c r="B14" s="215"/>
      <c r="C14" s="102" t="s">
        <v>31</v>
      </c>
      <c r="D14" s="14">
        <v>2441.0000090000035</v>
      </c>
      <c r="E14" s="14"/>
      <c r="F14" s="14"/>
      <c r="G14" s="14"/>
      <c r="H14" s="14">
        <v>221.00552599999992</v>
      </c>
      <c r="I14" s="14">
        <v>349.84900300000004</v>
      </c>
      <c r="J14" s="14">
        <v>1870.1454800000035</v>
      </c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2:24" ht="15" customHeight="1" x14ac:dyDescent="0.25">
      <c r="B15" s="215"/>
      <c r="C15" s="102" t="s">
        <v>7</v>
      </c>
      <c r="D15" s="14">
        <v>1502.0000279999981</v>
      </c>
      <c r="E15" s="14"/>
      <c r="F15" s="14"/>
      <c r="G15" s="14"/>
      <c r="H15" s="14"/>
      <c r="I15" s="14">
        <v>323.89714200000009</v>
      </c>
      <c r="J15" s="14">
        <v>1178.1028859999981</v>
      </c>
      <c r="K15" s="2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2:24" ht="15" customHeight="1" x14ac:dyDescent="0.25">
      <c r="B16" s="215"/>
      <c r="C16" s="102" t="s">
        <v>32</v>
      </c>
      <c r="D16" s="14">
        <v>681.99999799999989</v>
      </c>
      <c r="E16" s="14">
        <v>311.76261300000004</v>
      </c>
      <c r="F16" s="14"/>
      <c r="G16" s="14"/>
      <c r="H16" s="14"/>
      <c r="I16" s="14">
        <v>304.42331099999984</v>
      </c>
      <c r="J16" s="14">
        <v>23.897295</v>
      </c>
      <c r="K16" s="2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2:24" ht="15" customHeight="1" x14ac:dyDescent="0.25">
      <c r="B17" s="215" t="s">
        <v>2</v>
      </c>
      <c r="C17" s="102" t="s">
        <v>3</v>
      </c>
      <c r="D17" s="14">
        <v>5480.4893569999949</v>
      </c>
      <c r="E17" s="14">
        <v>284.143462</v>
      </c>
      <c r="F17" s="14"/>
      <c r="G17" s="14"/>
      <c r="H17" s="14">
        <v>252.87489600000004</v>
      </c>
      <c r="I17" s="14">
        <v>782.13980400000003</v>
      </c>
      <c r="J17" s="14">
        <v>4000.4517339999952</v>
      </c>
      <c r="K17" s="2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24" ht="15" customHeight="1" x14ac:dyDescent="0.25">
      <c r="B18" s="215"/>
      <c r="C18" s="32" t="s">
        <v>34</v>
      </c>
      <c r="D18" s="14">
        <v>505.489352</v>
      </c>
      <c r="E18" s="14"/>
      <c r="F18" s="14"/>
      <c r="G18" s="14"/>
      <c r="H18" s="14"/>
      <c r="I18" s="14"/>
      <c r="J18" s="14"/>
      <c r="K18" s="2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2:24" ht="15" customHeight="1" x14ac:dyDescent="0.25">
      <c r="B19" s="215"/>
      <c r="C19" s="102" t="s">
        <v>31</v>
      </c>
      <c r="D19" s="14">
        <v>2541.0000159999936</v>
      </c>
      <c r="E19" s="14"/>
      <c r="F19" s="14"/>
      <c r="G19" s="14"/>
      <c r="H19" s="14"/>
      <c r="I19" s="14">
        <v>224.58928699999998</v>
      </c>
      <c r="J19" s="14">
        <v>2186.2505549999937</v>
      </c>
      <c r="K19" s="2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2:24" ht="15" customHeight="1" x14ac:dyDescent="0.25">
      <c r="B20" s="215"/>
      <c r="C20" s="102" t="s">
        <v>7</v>
      </c>
      <c r="D20" s="14">
        <v>1936.9999850000015</v>
      </c>
      <c r="E20" s="14"/>
      <c r="F20" s="14"/>
      <c r="G20" s="14"/>
      <c r="H20" s="14"/>
      <c r="I20" s="14">
        <v>233.46722900000003</v>
      </c>
      <c r="J20" s="14">
        <v>1700.4637110000015</v>
      </c>
      <c r="K20" s="2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2:24" ht="15" customHeight="1" x14ac:dyDescent="0.25">
      <c r="B21" s="215"/>
      <c r="C21" s="102" t="s">
        <v>32</v>
      </c>
      <c r="D21" s="14">
        <v>497.00000400000005</v>
      </c>
      <c r="E21" s="14">
        <v>180.22913199999999</v>
      </c>
      <c r="F21" s="14"/>
      <c r="G21" s="14"/>
      <c r="H21" s="14">
        <v>56.084127000000009</v>
      </c>
      <c r="I21" s="14">
        <v>176.77646500000006</v>
      </c>
      <c r="J21" s="14">
        <v>70.337642000000002</v>
      </c>
      <c r="K21" s="2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4" x14ac:dyDescent="0.25">
      <c r="B22" s="26"/>
      <c r="C22" s="26"/>
      <c r="D22" s="26"/>
      <c r="E22" s="26"/>
      <c r="F22" s="26"/>
      <c r="G22" s="64"/>
      <c r="H22" s="26"/>
      <c r="I22" s="26"/>
      <c r="J22" s="26"/>
      <c r="K22" s="2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24" x14ac:dyDescent="0.25">
      <c r="B23" s="26"/>
      <c r="C23" s="26"/>
      <c r="D23" s="26"/>
      <c r="E23" s="26"/>
      <c r="F23" s="26"/>
      <c r="G23" s="64"/>
      <c r="H23" s="26"/>
      <c r="I23" s="26"/>
      <c r="J23" s="26"/>
      <c r="K23" s="2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2:24" x14ac:dyDescent="0.25">
      <c r="B24" s="26"/>
      <c r="C24" s="26"/>
      <c r="D24" s="26"/>
      <c r="E24" s="26"/>
      <c r="F24" s="26"/>
      <c r="G24" s="64"/>
      <c r="H24" s="26"/>
      <c r="I24" s="26"/>
      <c r="J24" s="26"/>
      <c r="K24" s="2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2:24" ht="48" x14ac:dyDescent="0.25">
      <c r="B25" s="215" t="s">
        <v>52</v>
      </c>
      <c r="C25" s="215"/>
      <c r="D25" s="127" t="s">
        <v>3</v>
      </c>
      <c r="E25" s="127" t="s">
        <v>165</v>
      </c>
      <c r="F25" s="127" t="s">
        <v>146</v>
      </c>
      <c r="G25" s="124" t="s">
        <v>147</v>
      </c>
      <c r="H25" s="127" t="s">
        <v>37</v>
      </c>
      <c r="I25" s="127" t="s">
        <v>39</v>
      </c>
      <c r="J25" s="127" t="s">
        <v>8</v>
      </c>
      <c r="K25" s="2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ht="15" customHeight="1" x14ac:dyDescent="0.25">
      <c r="B26" s="215" t="s">
        <v>0</v>
      </c>
      <c r="C26" s="38" t="s">
        <v>3</v>
      </c>
      <c r="D26" s="29">
        <f>D7/$D7*100</f>
        <v>100</v>
      </c>
      <c r="E26" s="29">
        <f t="shared" ref="E26:J26" si="0">E7/$D7*100</f>
        <v>6.8576930809222478</v>
      </c>
      <c r="F26" s="29">
        <f t="shared" si="0"/>
        <v>3.7347003433234223</v>
      </c>
      <c r="G26" s="29">
        <f t="shared" si="0"/>
        <v>1.9075333657641407</v>
      </c>
      <c r="H26" s="29">
        <f t="shared" si="0"/>
        <v>7.4680211662293745</v>
      </c>
      <c r="I26" s="29">
        <f t="shared" si="0"/>
        <v>16.240902634839642</v>
      </c>
      <c r="J26" s="29">
        <f t="shared" si="0"/>
        <v>63.791149408921179</v>
      </c>
      <c r="K26" s="2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4" ht="15" customHeight="1" x14ac:dyDescent="0.25">
      <c r="B27" s="215"/>
      <c r="C27" s="32" t="s">
        <v>34</v>
      </c>
      <c r="D27" s="29">
        <f t="shared" ref="D27:J40" si="1">D8/$D8*100</f>
        <v>100</v>
      </c>
      <c r="E27" s="29">
        <f t="shared" si="1"/>
        <v>17.837198589816381</v>
      </c>
      <c r="F27" s="29">
        <f t="shared" si="1"/>
        <v>26.592377412327302</v>
      </c>
      <c r="G27" s="29"/>
      <c r="H27" s="29">
        <f t="shared" si="1"/>
        <v>27.004143058008733</v>
      </c>
      <c r="I27" s="29"/>
      <c r="J27" s="29"/>
      <c r="K27" s="2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2:24" ht="15" customHeight="1" x14ac:dyDescent="0.25">
      <c r="B28" s="215"/>
      <c r="C28" s="102" t="s">
        <v>31</v>
      </c>
      <c r="D28" s="29">
        <f t="shared" si="1"/>
        <v>100</v>
      </c>
      <c r="E28" s="29"/>
      <c r="F28" s="29"/>
      <c r="G28" s="29"/>
      <c r="H28" s="29">
        <f t="shared" si="1"/>
        <v>7.048689246042307</v>
      </c>
      <c r="I28" s="29">
        <f t="shared" si="1"/>
        <v>11.530274731381599</v>
      </c>
      <c r="J28" s="29">
        <f t="shared" si="1"/>
        <v>81.421036022576089</v>
      </c>
      <c r="K28" s="2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2:24" ht="15" customHeight="1" x14ac:dyDescent="0.25">
      <c r="B29" s="215"/>
      <c r="C29" s="102" t="s">
        <v>7</v>
      </c>
      <c r="D29" s="29">
        <f t="shared" si="1"/>
        <v>100</v>
      </c>
      <c r="E29" s="29"/>
      <c r="F29" s="29"/>
      <c r="G29" s="29"/>
      <c r="H29" s="29"/>
      <c r="I29" s="29">
        <f t="shared" si="1"/>
        <v>16.207163968975504</v>
      </c>
      <c r="J29" s="29">
        <f t="shared" si="1"/>
        <v>83.703593664394703</v>
      </c>
      <c r="K29" s="2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ht="15" customHeight="1" x14ac:dyDescent="0.25">
      <c r="B30" s="215"/>
      <c r="C30" s="102" t="s">
        <v>32</v>
      </c>
      <c r="D30" s="29">
        <f t="shared" si="1"/>
        <v>100</v>
      </c>
      <c r="E30" s="29">
        <f t="shared" si="1"/>
        <v>41.729579657795448</v>
      </c>
      <c r="F30" s="29"/>
      <c r="G30" s="29"/>
      <c r="H30" s="29">
        <f t="shared" si="1"/>
        <v>6.3816758161464371</v>
      </c>
      <c r="I30" s="29">
        <f t="shared" si="1"/>
        <v>40.814230295480542</v>
      </c>
      <c r="J30" s="29">
        <f t="shared" si="1"/>
        <v>7.9927851433540544</v>
      </c>
      <c r="K30" s="2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2:24" ht="15" customHeight="1" x14ac:dyDescent="0.25">
      <c r="B31" s="215" t="s">
        <v>1</v>
      </c>
      <c r="C31" s="102" t="s">
        <v>3</v>
      </c>
      <c r="D31" s="29">
        <f t="shared" si="1"/>
        <v>100</v>
      </c>
      <c r="E31" s="29">
        <f t="shared" si="1"/>
        <v>8.4931098398540747</v>
      </c>
      <c r="F31" s="29">
        <f t="shared" si="1"/>
        <v>6.5031873992726599</v>
      </c>
      <c r="G31" s="29"/>
      <c r="H31" s="29">
        <f t="shared" si="1"/>
        <v>10.257742644998576</v>
      </c>
      <c r="I31" s="29">
        <f t="shared" si="1"/>
        <v>18.16614545246561</v>
      </c>
      <c r="J31" s="29">
        <f t="shared" si="1"/>
        <v>54.794924036634441</v>
      </c>
      <c r="K31" s="2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2:24" ht="15" customHeight="1" x14ac:dyDescent="0.25">
      <c r="B32" s="215"/>
      <c r="C32" s="32" t="s">
        <v>34</v>
      </c>
      <c r="D32" s="29">
        <f t="shared" si="1"/>
        <v>100</v>
      </c>
      <c r="E32" s="29"/>
      <c r="F32" s="29">
        <f t="shared" si="1"/>
        <v>36.176848990682956</v>
      </c>
      <c r="G32" s="29"/>
      <c r="H32" s="29">
        <f t="shared" si="1"/>
        <v>34.122187888195469</v>
      </c>
      <c r="I32" s="29"/>
      <c r="J32" s="29"/>
      <c r="K32" s="2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2:24" ht="15" customHeight="1" x14ac:dyDescent="0.25">
      <c r="B33" s="215"/>
      <c r="C33" s="102" t="s">
        <v>31</v>
      </c>
      <c r="D33" s="29">
        <f t="shared" si="1"/>
        <v>100</v>
      </c>
      <c r="E33" s="29"/>
      <c r="F33" s="29"/>
      <c r="G33" s="29"/>
      <c r="H33" s="29">
        <f t="shared" si="1"/>
        <v>9.0538928793588376</v>
      </c>
      <c r="I33" s="29">
        <f t="shared" si="1"/>
        <v>14.332199988123783</v>
      </c>
      <c r="J33" s="29">
        <f t="shared" si="1"/>
        <v>76.613907132517383</v>
      </c>
      <c r="K33" s="2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2:24" ht="15" customHeight="1" x14ac:dyDescent="0.25">
      <c r="B34" s="215"/>
      <c r="C34" s="102" t="s">
        <v>7</v>
      </c>
      <c r="D34" s="29">
        <f t="shared" si="1"/>
        <v>100</v>
      </c>
      <c r="E34" s="29"/>
      <c r="F34" s="29"/>
      <c r="G34" s="29"/>
      <c r="H34" s="29"/>
      <c r="I34" s="29">
        <f t="shared" si="1"/>
        <v>21.564389877627917</v>
      </c>
      <c r="J34" s="29">
        <f t="shared" si="1"/>
        <v>78.435610122372097</v>
      </c>
      <c r="K34" s="26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2:24" ht="15" customHeight="1" x14ac:dyDescent="0.25">
      <c r="B35" s="215"/>
      <c r="C35" s="102" t="s">
        <v>32</v>
      </c>
      <c r="D35" s="29">
        <f t="shared" si="1"/>
        <v>100</v>
      </c>
      <c r="E35" s="29">
        <f t="shared" si="1"/>
        <v>45.71299324256011</v>
      </c>
      <c r="F35" s="29"/>
      <c r="G35" s="29"/>
      <c r="H35" s="29"/>
      <c r="I35" s="29">
        <f t="shared" si="1"/>
        <v>44.636849251134443</v>
      </c>
      <c r="J35" s="29">
        <f t="shared" si="1"/>
        <v>3.504002209689157</v>
      </c>
      <c r="K35" s="2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2:24" ht="15" customHeight="1" x14ac:dyDescent="0.25">
      <c r="B36" s="215" t="s">
        <v>2</v>
      </c>
      <c r="C36" s="102" t="s">
        <v>3</v>
      </c>
      <c r="D36" s="29">
        <f t="shared" si="1"/>
        <v>100</v>
      </c>
      <c r="E36" s="29">
        <f t="shared" si="1"/>
        <v>5.1846366900991372</v>
      </c>
      <c r="F36" s="29"/>
      <c r="G36" s="29"/>
      <c r="H36" s="29">
        <f t="shared" si="1"/>
        <v>4.6140933688159382</v>
      </c>
      <c r="I36" s="29">
        <f t="shared" si="1"/>
        <v>14.27134974728135</v>
      </c>
      <c r="J36" s="29">
        <f t="shared" si="1"/>
        <v>72.994425742117159</v>
      </c>
      <c r="K36" s="2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2:24" ht="15" customHeight="1" x14ac:dyDescent="0.25">
      <c r="B37" s="215"/>
      <c r="C37" s="32" t="s">
        <v>34</v>
      </c>
      <c r="D37" s="29">
        <f t="shared" si="1"/>
        <v>100</v>
      </c>
      <c r="E37" s="29"/>
      <c r="F37" s="29"/>
      <c r="G37" s="29"/>
      <c r="H37" s="29"/>
      <c r="I37" s="29"/>
      <c r="J37" s="29"/>
      <c r="K37" s="2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2:24" ht="15" customHeight="1" x14ac:dyDescent="0.25">
      <c r="B38" s="215"/>
      <c r="C38" s="102" t="s">
        <v>31</v>
      </c>
      <c r="D38" s="29">
        <f t="shared" si="1"/>
        <v>100</v>
      </c>
      <c r="E38" s="29"/>
      <c r="F38" s="29"/>
      <c r="G38" s="29"/>
      <c r="H38" s="29"/>
      <c r="I38" s="29">
        <f t="shared" si="1"/>
        <v>8.8386180868091948</v>
      </c>
      <c r="J38" s="29">
        <f t="shared" si="1"/>
        <v>86.038982338991033</v>
      </c>
      <c r="K38" s="2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2:24" ht="15" customHeight="1" x14ac:dyDescent="0.25">
      <c r="B39" s="215"/>
      <c r="C39" s="102" t="s">
        <v>7</v>
      </c>
      <c r="D39" s="29">
        <f t="shared" si="1"/>
        <v>100</v>
      </c>
      <c r="E39" s="29"/>
      <c r="F39" s="29"/>
      <c r="G39" s="29"/>
      <c r="H39" s="29"/>
      <c r="I39" s="29">
        <f t="shared" si="1"/>
        <v>12.053032049971845</v>
      </c>
      <c r="J39" s="29">
        <f t="shared" si="1"/>
        <v>87.788524737649922</v>
      </c>
      <c r="K39" s="2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2:24" ht="15" customHeight="1" x14ac:dyDescent="0.25">
      <c r="B40" s="215"/>
      <c r="C40" s="102" t="s">
        <v>32</v>
      </c>
      <c r="D40" s="29">
        <f t="shared" si="1"/>
        <v>100</v>
      </c>
      <c r="E40" s="29">
        <f t="shared" si="1"/>
        <v>36.26340654918787</v>
      </c>
      <c r="F40" s="29"/>
      <c r="G40" s="29"/>
      <c r="H40" s="29">
        <f t="shared" si="1"/>
        <v>11.284532504752253</v>
      </c>
      <c r="I40" s="29">
        <f t="shared" si="1"/>
        <v>35.568704945121091</v>
      </c>
      <c r="J40" s="29">
        <f t="shared" si="1"/>
        <v>14.152442944447138</v>
      </c>
      <c r="K40" s="2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2:24" x14ac:dyDescent="0.25">
      <c r="B41" s="26"/>
      <c r="C41" s="26"/>
      <c r="D41" s="26"/>
      <c r="E41" s="26"/>
      <c r="F41" s="26"/>
      <c r="G41" s="64"/>
      <c r="H41" s="26"/>
      <c r="I41" s="26"/>
      <c r="J41" s="26"/>
      <c r="K41" s="2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2:24" x14ac:dyDescent="0.25">
      <c r="B42" s="26"/>
      <c r="C42" s="26"/>
      <c r="D42" s="26"/>
      <c r="E42" s="26"/>
      <c r="F42" s="26"/>
      <c r="G42" s="64"/>
      <c r="H42" s="26"/>
      <c r="I42" s="26"/>
      <c r="J42" s="26"/>
      <c r="K42" s="2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x14ac:dyDescent="0.25">
      <c r="B43" s="26"/>
      <c r="C43" s="26"/>
      <c r="D43" s="26"/>
      <c r="E43" s="26"/>
      <c r="F43" s="26"/>
      <c r="G43" s="64"/>
      <c r="H43" s="26"/>
      <c r="I43" s="26"/>
      <c r="J43" s="26"/>
      <c r="K43" s="2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48" x14ac:dyDescent="0.25">
      <c r="B44" s="215" t="s">
        <v>53</v>
      </c>
      <c r="C44" s="215"/>
      <c r="D44" s="127" t="s">
        <v>3</v>
      </c>
      <c r="E44" s="127" t="s">
        <v>165</v>
      </c>
      <c r="F44" s="127" t="s">
        <v>146</v>
      </c>
      <c r="G44" s="124" t="s">
        <v>147</v>
      </c>
      <c r="H44" s="127" t="s">
        <v>37</v>
      </c>
      <c r="I44" s="127" t="s">
        <v>39</v>
      </c>
      <c r="J44" s="127" t="s">
        <v>8</v>
      </c>
      <c r="K44" s="2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ht="15" customHeight="1" x14ac:dyDescent="0.25">
      <c r="B45" s="215" t="s">
        <v>0</v>
      </c>
      <c r="C45" s="38" t="s">
        <v>3</v>
      </c>
      <c r="D45" s="29">
        <f>D7/D$7*100</f>
        <v>100</v>
      </c>
      <c r="E45" s="29">
        <f t="shared" ref="E45:J45" si="2">E7/E$7*100</f>
        <v>100</v>
      </c>
      <c r="F45" s="29">
        <f t="shared" si="2"/>
        <v>100</v>
      </c>
      <c r="G45" s="29">
        <v>100</v>
      </c>
      <c r="H45" s="29">
        <f t="shared" si="2"/>
        <v>100</v>
      </c>
      <c r="I45" s="29">
        <f t="shared" si="2"/>
        <v>100</v>
      </c>
      <c r="J45" s="29">
        <f t="shared" si="2"/>
        <v>100</v>
      </c>
      <c r="K45" s="2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ht="15" customHeight="1" x14ac:dyDescent="0.25">
      <c r="B46" s="215"/>
      <c r="C46" s="32" t="s">
        <v>34</v>
      </c>
      <c r="D46" s="29">
        <f t="shared" ref="D46:J49" si="3">D8/D$7*100</f>
        <v>13.412993462596337</v>
      </c>
      <c r="E46" s="29">
        <f t="shared" si="3"/>
        <v>34.887858825560699</v>
      </c>
      <c r="F46" s="29">
        <f t="shared" si="3"/>
        <v>95.505221730597114</v>
      </c>
      <c r="G46" s="29"/>
      <c r="H46" s="29">
        <f t="shared" si="3"/>
        <v>48.500986571649804</v>
      </c>
      <c r="I46" s="29"/>
      <c r="J46" s="29"/>
      <c r="K46" s="2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ht="15" customHeight="1" x14ac:dyDescent="0.25">
      <c r="B47" s="215"/>
      <c r="C47" s="102" t="s">
        <v>31</v>
      </c>
      <c r="D47" s="29">
        <f t="shared" si="3"/>
        <v>44.935048639231042</v>
      </c>
      <c r="E47" s="29"/>
      <c r="F47" s="29"/>
      <c r="G47" s="29"/>
      <c r="H47" s="29">
        <f t="shared" si="3"/>
        <v>42.41193042489131</v>
      </c>
      <c r="I47" s="29">
        <f t="shared" si="3"/>
        <v>31.901764792732816</v>
      </c>
      <c r="J47" s="29">
        <f t="shared" si="3"/>
        <v>57.353696364332585</v>
      </c>
      <c r="K47" s="2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ht="15" customHeight="1" x14ac:dyDescent="0.25">
      <c r="B48" s="215"/>
      <c r="C48" s="102" t="s">
        <v>7</v>
      </c>
      <c r="D48" s="29">
        <f t="shared" si="3"/>
        <v>31.017991184066979</v>
      </c>
      <c r="E48" s="29"/>
      <c r="F48" s="29"/>
      <c r="G48" s="29"/>
      <c r="H48" s="29"/>
      <c r="I48" s="29">
        <f t="shared" si="3"/>
        <v>30.953554763021572</v>
      </c>
      <c r="J48" s="29">
        <f t="shared" si="3"/>
        <v>40.700275107346243</v>
      </c>
      <c r="K48" s="26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ht="15" customHeight="1" x14ac:dyDescent="0.25">
      <c r="B49" s="215"/>
      <c r="C49" s="102" t="s">
        <v>32</v>
      </c>
      <c r="D49" s="29">
        <f t="shared" si="3"/>
        <v>10.633966714105647</v>
      </c>
      <c r="E49" s="29">
        <f t="shared" si="3"/>
        <v>64.708489551553342</v>
      </c>
      <c r="F49" s="29"/>
      <c r="G49" s="29"/>
      <c r="H49" s="29">
        <f t="shared" si="3"/>
        <v>9.0870830034588916</v>
      </c>
      <c r="I49" s="29">
        <f t="shared" si="3"/>
        <v>26.723709647328221</v>
      </c>
      <c r="J49" s="29">
        <f t="shared" si="3"/>
        <v>1.332395041553188</v>
      </c>
      <c r="K49" s="2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ht="15" customHeight="1" x14ac:dyDescent="0.25">
      <c r="B50" s="215" t="s">
        <v>1</v>
      </c>
      <c r="C50" s="102" t="s">
        <v>3</v>
      </c>
      <c r="D50" s="29">
        <f>D12/D$12*100</f>
        <v>100</v>
      </c>
      <c r="E50" s="29">
        <f t="shared" ref="E50:J50" si="4">E12/E$12*100</f>
        <v>100</v>
      </c>
      <c r="F50" s="29">
        <f t="shared" si="4"/>
        <v>100</v>
      </c>
      <c r="G50" s="29"/>
      <c r="H50" s="29">
        <f t="shared" si="4"/>
        <v>100</v>
      </c>
      <c r="I50" s="29">
        <f t="shared" si="4"/>
        <v>100</v>
      </c>
      <c r="J50" s="29">
        <f t="shared" si="4"/>
        <v>100</v>
      </c>
      <c r="K50" s="26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ht="15" customHeight="1" x14ac:dyDescent="0.25">
      <c r="B51" s="215"/>
      <c r="C51" s="32" t="s">
        <v>34</v>
      </c>
      <c r="D51" s="29">
        <f t="shared" ref="D51:J54" si="5">D13/D$12*100</f>
        <v>17.50829760306193</v>
      </c>
      <c r="E51" s="29"/>
      <c r="F51" s="29">
        <f t="shared" si="5"/>
        <v>97.397629743954326</v>
      </c>
      <c r="G51" s="29"/>
      <c r="H51" s="29">
        <f t="shared" si="5"/>
        <v>58.241022522183236</v>
      </c>
      <c r="I51" s="29"/>
      <c r="J51" s="29"/>
      <c r="K51" s="2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ht="15" customHeight="1" x14ac:dyDescent="0.25">
      <c r="B52" s="215"/>
      <c r="C52" s="102" t="s">
        <v>31</v>
      </c>
      <c r="D52" s="29">
        <f t="shared" si="5"/>
        <v>43.53778265287113</v>
      </c>
      <c r="E52" s="29"/>
      <c r="F52" s="29"/>
      <c r="G52" s="29"/>
      <c r="H52" s="29">
        <f t="shared" si="5"/>
        <v>38.42818385935022</v>
      </c>
      <c r="I52" s="29">
        <f t="shared" si="5"/>
        <v>34.349180438590167</v>
      </c>
      <c r="J52" s="29">
        <f t="shared" si="5"/>
        <v>60.874245116075002</v>
      </c>
      <c r="K52" s="26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2:24" ht="15" customHeight="1" x14ac:dyDescent="0.25">
      <c r="B53" s="215"/>
      <c r="C53" s="102" t="s">
        <v>7</v>
      </c>
      <c r="D53" s="29">
        <f t="shared" si="5"/>
        <v>26.789738026449218</v>
      </c>
      <c r="E53" s="29"/>
      <c r="F53" s="29"/>
      <c r="G53" s="29"/>
      <c r="H53" s="29"/>
      <c r="I53" s="29">
        <f t="shared" si="5"/>
        <v>31.80115215049409</v>
      </c>
      <c r="J53" s="29">
        <f t="shared" si="5"/>
        <v>38.347885028879737</v>
      </c>
      <c r="K53" s="26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2:24" ht="15" customHeight="1" x14ac:dyDescent="0.25">
      <c r="B54" s="215"/>
      <c r="C54" s="102" t="s">
        <v>32</v>
      </c>
      <c r="D54" s="29">
        <f t="shared" si="5"/>
        <v>12.164181717617723</v>
      </c>
      <c r="E54" s="29">
        <f t="shared" si="5"/>
        <v>65.472031699084482</v>
      </c>
      <c r="F54" s="29"/>
      <c r="G54" s="29"/>
      <c r="H54" s="29"/>
      <c r="I54" s="29">
        <f t="shared" si="5"/>
        <v>29.88915546302713</v>
      </c>
      <c r="J54" s="29">
        <f t="shared" si="5"/>
        <v>0.77786985504526129</v>
      </c>
      <c r="K54" s="26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2:24" ht="15" customHeight="1" x14ac:dyDescent="0.25">
      <c r="B55" s="215" t="s">
        <v>2</v>
      </c>
      <c r="C55" s="102" t="s">
        <v>3</v>
      </c>
      <c r="D55" s="29">
        <f>D17/D$17*100</f>
        <v>100</v>
      </c>
      <c r="E55" s="29">
        <f t="shared" ref="E55:J55" si="6">E17/E$17*100</f>
        <v>100</v>
      </c>
      <c r="F55" s="29"/>
      <c r="G55" s="29"/>
      <c r="H55" s="29">
        <f t="shared" si="6"/>
        <v>100</v>
      </c>
      <c r="I55" s="29">
        <f t="shared" si="6"/>
        <v>100</v>
      </c>
      <c r="J55" s="29">
        <f t="shared" si="6"/>
        <v>100</v>
      </c>
      <c r="K55" s="2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2:24" ht="15" customHeight="1" x14ac:dyDescent="0.25">
      <c r="B56" s="215"/>
      <c r="C56" s="32" t="s">
        <v>34</v>
      </c>
      <c r="D56" s="29">
        <f t="shared" ref="D56:J59" si="7">D18/D$17*100</f>
        <v>9.2234346072465243</v>
      </c>
      <c r="E56" s="29"/>
      <c r="F56" s="29"/>
      <c r="G56" s="29"/>
      <c r="H56" s="29"/>
      <c r="I56" s="29"/>
      <c r="J56" s="29"/>
      <c r="K56" s="26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2:24" ht="15" customHeight="1" x14ac:dyDescent="0.25">
      <c r="B57" s="215"/>
      <c r="C57" s="102" t="s">
        <v>31</v>
      </c>
      <c r="D57" s="29">
        <f t="shared" si="7"/>
        <v>46.364473142429937</v>
      </c>
      <c r="E57" s="29"/>
      <c r="F57" s="29"/>
      <c r="G57" s="29"/>
      <c r="H57" s="29"/>
      <c r="I57" s="29">
        <f t="shared" si="7"/>
        <v>28.714724126225388</v>
      </c>
      <c r="J57" s="29">
        <f t="shared" si="7"/>
        <v>54.650092048829514</v>
      </c>
      <c r="K57" s="2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2:24" ht="15" customHeight="1" x14ac:dyDescent="0.25">
      <c r="B58" s="215"/>
      <c r="C58" s="102" t="s">
        <v>7</v>
      </c>
      <c r="D58" s="29">
        <f t="shared" si="7"/>
        <v>35.343558920079907</v>
      </c>
      <c r="E58" s="29"/>
      <c r="F58" s="29"/>
      <c r="G58" s="29"/>
      <c r="H58" s="29"/>
      <c r="I58" s="29">
        <f t="shared" si="7"/>
        <v>29.849807899560631</v>
      </c>
      <c r="J58" s="29">
        <f t="shared" si="7"/>
        <v>42.506792334168011</v>
      </c>
      <c r="K58" s="2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2:24" ht="15" customHeight="1" x14ac:dyDescent="0.25">
      <c r="B59" s="215"/>
      <c r="C59" s="102" t="s">
        <v>32</v>
      </c>
      <c r="D59" s="29">
        <f t="shared" si="7"/>
        <v>9.0685333302436426</v>
      </c>
      <c r="E59" s="29">
        <f t="shared" si="7"/>
        <v>63.428920986399461</v>
      </c>
      <c r="F59" s="29"/>
      <c r="G59" s="29"/>
      <c r="H59" s="29">
        <f t="shared" si="7"/>
        <v>22.178606056648661</v>
      </c>
      <c r="I59" s="29">
        <f t="shared" si="7"/>
        <v>22.601645395865834</v>
      </c>
      <c r="J59" s="29">
        <f t="shared" si="7"/>
        <v>1.7582424855222636</v>
      </c>
      <c r="K59" s="2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2:24" x14ac:dyDescent="0.25">
      <c r="B60" s="26"/>
      <c r="C60" s="26"/>
      <c r="D60" s="26"/>
      <c r="E60" s="26"/>
      <c r="F60" s="26"/>
      <c r="G60" s="64"/>
      <c r="H60" s="26"/>
      <c r="I60" s="26"/>
      <c r="J60" s="26"/>
      <c r="K60" s="26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2:24" x14ac:dyDescent="0.25">
      <c r="B61" s="26"/>
      <c r="C61" s="26"/>
      <c r="D61" s="26"/>
      <c r="E61" s="26"/>
      <c r="F61" s="26"/>
      <c r="G61" s="64"/>
      <c r="H61" s="26"/>
      <c r="I61" s="26"/>
      <c r="J61" s="26"/>
      <c r="K61" s="26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2:24" x14ac:dyDescent="0.25">
      <c r="B62" s="26"/>
      <c r="C62" s="26"/>
      <c r="D62" s="26"/>
      <c r="E62" s="26"/>
      <c r="F62" s="26"/>
      <c r="G62" s="64"/>
      <c r="H62" s="26"/>
      <c r="I62" s="26"/>
      <c r="J62" s="26"/>
      <c r="K62" s="26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2:24" ht="48" x14ac:dyDescent="0.25">
      <c r="B63" s="215" t="s">
        <v>75</v>
      </c>
      <c r="C63" s="215"/>
      <c r="D63" s="127" t="s">
        <v>3</v>
      </c>
      <c r="E63" s="127" t="s">
        <v>165</v>
      </c>
      <c r="F63" s="127" t="s">
        <v>146</v>
      </c>
      <c r="G63" s="124" t="s">
        <v>147</v>
      </c>
      <c r="H63" s="127" t="s">
        <v>37</v>
      </c>
      <c r="I63" s="127" t="s">
        <v>39</v>
      </c>
      <c r="J63" s="127" t="s">
        <v>8</v>
      </c>
      <c r="K63" s="2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2:24" ht="15" customHeight="1" x14ac:dyDescent="0.25">
      <c r="B64" s="215" t="s">
        <v>0</v>
      </c>
      <c r="C64" s="38" t="s">
        <v>3</v>
      </c>
      <c r="D64" s="14">
        <v>888</v>
      </c>
      <c r="E64" s="14">
        <v>107</v>
      </c>
      <c r="F64" s="14">
        <v>23</v>
      </c>
      <c r="G64" s="14">
        <v>13</v>
      </c>
      <c r="H64" s="14">
        <v>58</v>
      </c>
      <c r="I64" s="14">
        <v>191</v>
      </c>
      <c r="J64" s="14">
        <v>496</v>
      </c>
      <c r="K64" s="2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2:24" ht="15" customHeight="1" x14ac:dyDescent="0.25">
      <c r="B65" s="215"/>
      <c r="C65" s="32" t="s">
        <v>34</v>
      </c>
      <c r="D65" s="14">
        <v>71</v>
      </c>
      <c r="E65" s="14">
        <v>13</v>
      </c>
      <c r="F65" s="14">
        <v>19</v>
      </c>
      <c r="G65" s="14">
        <v>9</v>
      </c>
      <c r="H65" s="14">
        <v>19</v>
      </c>
      <c r="I65" s="14">
        <v>9</v>
      </c>
      <c r="J65" s="14">
        <v>2</v>
      </c>
      <c r="K65" s="2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2:24" ht="15" customHeight="1" x14ac:dyDescent="0.25">
      <c r="B66" s="215"/>
      <c r="C66" s="102" t="s">
        <v>31</v>
      </c>
      <c r="D66" s="14">
        <v>328</v>
      </c>
      <c r="E66" s="14">
        <v>0</v>
      </c>
      <c r="F66" s="14">
        <v>0</v>
      </c>
      <c r="G66" s="14">
        <v>0</v>
      </c>
      <c r="H66" s="14">
        <v>23</v>
      </c>
      <c r="I66" s="14">
        <v>36</v>
      </c>
      <c r="J66" s="14">
        <v>269</v>
      </c>
      <c r="K66" s="2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2:24" ht="15" customHeight="1" x14ac:dyDescent="0.25">
      <c r="B67" s="215"/>
      <c r="C67" s="102" t="s">
        <v>7</v>
      </c>
      <c r="D67" s="14">
        <v>257</v>
      </c>
      <c r="E67" s="14">
        <v>1</v>
      </c>
      <c r="F67" s="14">
        <v>0</v>
      </c>
      <c r="G67" s="14">
        <v>0</v>
      </c>
      <c r="H67" s="14">
        <v>0</v>
      </c>
      <c r="I67" s="14">
        <v>48</v>
      </c>
      <c r="J67" s="14">
        <v>208</v>
      </c>
      <c r="K67" s="2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2:24" ht="15" customHeight="1" x14ac:dyDescent="0.25">
      <c r="B68" s="215"/>
      <c r="C68" s="102" t="s">
        <v>32</v>
      </c>
      <c r="D68" s="14">
        <v>232</v>
      </c>
      <c r="E68" s="14">
        <v>93</v>
      </c>
      <c r="F68" s="14">
        <v>4</v>
      </c>
      <c r="G68" s="14">
        <v>4</v>
      </c>
      <c r="H68" s="14">
        <v>16</v>
      </c>
      <c r="I68" s="14">
        <v>98</v>
      </c>
      <c r="J68" s="14">
        <v>17</v>
      </c>
      <c r="K68" s="2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2:24" ht="15" customHeight="1" x14ac:dyDescent="0.25">
      <c r="B69" s="215" t="s">
        <v>1</v>
      </c>
      <c r="C69" s="102" t="s">
        <v>3</v>
      </c>
      <c r="D69" s="14">
        <v>431</v>
      </c>
      <c r="E69" s="14">
        <v>65</v>
      </c>
      <c r="F69" s="14">
        <v>19</v>
      </c>
      <c r="G69" s="14">
        <v>7</v>
      </c>
      <c r="H69" s="14">
        <v>35</v>
      </c>
      <c r="I69" s="14">
        <v>106</v>
      </c>
      <c r="J69" s="14">
        <v>199</v>
      </c>
      <c r="K69" s="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2:24" ht="15" customHeight="1" x14ac:dyDescent="0.25">
      <c r="B70" s="215"/>
      <c r="C70" s="32" t="s">
        <v>34</v>
      </c>
      <c r="D70" s="14">
        <v>47</v>
      </c>
      <c r="E70" s="14">
        <v>8</v>
      </c>
      <c r="F70" s="14">
        <v>17</v>
      </c>
      <c r="G70" s="14">
        <v>4</v>
      </c>
      <c r="H70" s="14">
        <v>16</v>
      </c>
      <c r="I70" s="14">
        <v>2</v>
      </c>
      <c r="J70" s="14">
        <v>0</v>
      </c>
      <c r="K70" s="2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2:24" ht="15" customHeight="1" x14ac:dyDescent="0.25">
      <c r="B71" s="215"/>
      <c r="C71" s="102" t="s">
        <v>31</v>
      </c>
      <c r="D71" s="14">
        <v>156</v>
      </c>
      <c r="E71" s="14">
        <v>0</v>
      </c>
      <c r="F71" s="14">
        <v>0</v>
      </c>
      <c r="G71" s="14">
        <v>0</v>
      </c>
      <c r="H71" s="14">
        <v>14</v>
      </c>
      <c r="I71" s="14">
        <v>22</v>
      </c>
      <c r="J71" s="14">
        <v>120</v>
      </c>
      <c r="K71" s="2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2:24" ht="15" customHeight="1" x14ac:dyDescent="0.25">
      <c r="B72" s="215"/>
      <c r="C72" s="102" t="s">
        <v>7</v>
      </c>
      <c r="D72" s="14">
        <v>102</v>
      </c>
      <c r="E72" s="14">
        <v>0</v>
      </c>
      <c r="F72" s="14">
        <v>0</v>
      </c>
      <c r="G72" s="14">
        <v>0</v>
      </c>
      <c r="H72" s="14">
        <v>0</v>
      </c>
      <c r="I72" s="14">
        <v>25</v>
      </c>
      <c r="J72" s="14">
        <v>77</v>
      </c>
      <c r="K72" s="2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2:24" ht="15" customHeight="1" x14ac:dyDescent="0.25">
      <c r="B73" s="215"/>
      <c r="C73" s="102" t="s">
        <v>32</v>
      </c>
      <c r="D73" s="14">
        <v>126</v>
      </c>
      <c r="E73" s="14">
        <v>57</v>
      </c>
      <c r="F73" s="14">
        <v>2</v>
      </c>
      <c r="G73" s="14">
        <v>3</v>
      </c>
      <c r="H73" s="14">
        <v>5</v>
      </c>
      <c r="I73" s="14">
        <v>57</v>
      </c>
      <c r="J73" s="14">
        <v>2</v>
      </c>
      <c r="K73" s="2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2:24" ht="15" customHeight="1" x14ac:dyDescent="0.25">
      <c r="B74" s="215" t="s">
        <v>2</v>
      </c>
      <c r="C74" s="102" t="s">
        <v>3</v>
      </c>
      <c r="D74" s="14">
        <v>457</v>
      </c>
      <c r="E74" s="14">
        <v>42</v>
      </c>
      <c r="F74" s="14">
        <v>4</v>
      </c>
      <c r="G74" s="14">
        <v>6</v>
      </c>
      <c r="H74" s="14">
        <v>23</v>
      </c>
      <c r="I74" s="14">
        <v>85</v>
      </c>
      <c r="J74" s="14">
        <v>297</v>
      </c>
      <c r="K74" s="2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2:24" ht="15" customHeight="1" x14ac:dyDescent="0.25">
      <c r="B75" s="215"/>
      <c r="C75" s="32" t="s">
        <v>34</v>
      </c>
      <c r="D75" s="14">
        <v>24</v>
      </c>
      <c r="E75" s="14">
        <v>5</v>
      </c>
      <c r="F75" s="14">
        <v>2</v>
      </c>
      <c r="G75" s="14">
        <v>5</v>
      </c>
      <c r="H75" s="14">
        <v>3</v>
      </c>
      <c r="I75" s="14">
        <v>7</v>
      </c>
      <c r="J75" s="14">
        <v>2</v>
      </c>
      <c r="K75" s="2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2:24" ht="15" customHeight="1" x14ac:dyDescent="0.25">
      <c r="B76" s="215"/>
      <c r="C76" s="102" t="s">
        <v>31</v>
      </c>
      <c r="D76" s="14">
        <v>172</v>
      </c>
      <c r="E76" s="14">
        <v>0</v>
      </c>
      <c r="F76" s="14">
        <v>0</v>
      </c>
      <c r="G76" s="14">
        <v>0</v>
      </c>
      <c r="H76" s="14">
        <v>9</v>
      </c>
      <c r="I76" s="14">
        <v>14</v>
      </c>
      <c r="J76" s="14">
        <v>149</v>
      </c>
      <c r="K76" s="2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2:24" ht="15" customHeight="1" x14ac:dyDescent="0.25">
      <c r="B77" s="215"/>
      <c r="C77" s="102" t="s">
        <v>7</v>
      </c>
      <c r="D77" s="14">
        <v>155</v>
      </c>
      <c r="E77" s="14">
        <v>1</v>
      </c>
      <c r="F77" s="14">
        <v>0</v>
      </c>
      <c r="G77" s="14">
        <v>0</v>
      </c>
      <c r="H77" s="14">
        <v>0</v>
      </c>
      <c r="I77" s="14">
        <v>23</v>
      </c>
      <c r="J77" s="14">
        <v>131</v>
      </c>
      <c r="K77" s="2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2:24" ht="15" customHeight="1" x14ac:dyDescent="0.25">
      <c r="B78" s="215"/>
      <c r="C78" s="102" t="s">
        <v>32</v>
      </c>
      <c r="D78" s="14">
        <v>106</v>
      </c>
      <c r="E78" s="14">
        <v>36</v>
      </c>
      <c r="F78" s="14">
        <v>2</v>
      </c>
      <c r="G78" s="14">
        <v>1</v>
      </c>
      <c r="H78" s="14">
        <v>11</v>
      </c>
      <c r="I78" s="14">
        <v>41</v>
      </c>
      <c r="J78" s="14">
        <v>15</v>
      </c>
      <c r="K78" s="26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</sheetData>
  <mergeCells count="17">
    <mergeCell ref="B25:C25"/>
    <mergeCell ref="B26:B30"/>
    <mergeCell ref="B31:B35"/>
    <mergeCell ref="B69:B73"/>
    <mergeCell ref="B36:B40"/>
    <mergeCell ref="B3:X3"/>
    <mergeCell ref="B6:C6"/>
    <mergeCell ref="B7:B11"/>
    <mergeCell ref="B12:B16"/>
    <mergeCell ref="B17:B21"/>
    <mergeCell ref="B74:B78"/>
    <mergeCell ref="B44:C44"/>
    <mergeCell ref="B45:B49"/>
    <mergeCell ref="B50:B54"/>
    <mergeCell ref="B55:B59"/>
    <mergeCell ref="B63:C63"/>
    <mergeCell ref="B64:B68"/>
  </mergeCells>
  <conditionalFormatting sqref="D64:J78">
    <cfRule type="cellIs" dxfId="33" priority="4" operator="lessThan">
      <formula>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83"/>
  <sheetViews>
    <sheetView showGridLines="0" zoomScaleNormal="100" workbookViewId="0">
      <pane ySplit="8" topLeftCell="A9" activePane="bottomLeft" state="frozen"/>
      <selection activeCell="G119" sqref="G119"/>
      <selection pane="bottomLeft" activeCell="A9" sqref="A9"/>
    </sheetView>
  </sheetViews>
  <sheetFormatPr baseColWidth="10" defaultRowHeight="12" x14ac:dyDescent="0.2"/>
  <cols>
    <col min="1" max="1" width="3.140625" style="91" customWidth="1"/>
    <col min="2" max="2" width="17.140625" style="91" bestFit="1" customWidth="1"/>
    <col min="3" max="3" width="17.140625" style="91" customWidth="1"/>
    <col min="4" max="4" width="10.7109375" style="91" customWidth="1"/>
    <col min="5" max="40" width="12.85546875" style="91" customWidth="1"/>
    <col min="41" max="41" width="14" style="91" customWidth="1"/>
    <col min="42" max="42" width="6" style="91" customWidth="1"/>
    <col min="43" max="45" width="12" style="91" bestFit="1" customWidth="1"/>
    <col min="46" max="46" width="15.7109375" style="91" customWidth="1"/>
    <col min="47" max="49" width="12" style="91" bestFit="1" customWidth="1"/>
    <col min="50" max="50" width="5" style="91" customWidth="1"/>
    <col min="51" max="53" width="12" style="91" bestFit="1" customWidth="1"/>
    <col min="54" max="54" width="13.28515625" style="91" customWidth="1"/>
    <col min="55" max="55" width="13" style="91" customWidth="1"/>
    <col min="56" max="16384" width="11.42578125" style="91"/>
  </cols>
  <sheetData>
    <row r="1" spans="2:55" ht="69.95" customHeight="1" x14ac:dyDescent="0.2"/>
    <row r="2" spans="2:55" ht="18" customHeight="1" x14ac:dyDescent="0.2"/>
    <row r="3" spans="2:55" ht="15" customHeight="1" x14ac:dyDescent="0.25">
      <c r="B3" s="226" t="s">
        <v>181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121"/>
      <c r="U3" s="121"/>
      <c r="V3" s="121"/>
      <c r="W3" s="121"/>
      <c r="Y3" s="121"/>
      <c r="Z3" s="121"/>
      <c r="AA3" s="121"/>
      <c r="AB3" s="121"/>
      <c r="AC3" s="121"/>
      <c r="AD3" s="121"/>
      <c r="AE3" s="121"/>
      <c r="AF3" s="121"/>
      <c r="AG3" s="121"/>
      <c r="AI3" s="121"/>
      <c r="AJ3" s="121"/>
      <c r="AK3" s="121"/>
      <c r="AL3" s="121"/>
      <c r="AM3" s="121"/>
      <c r="AN3" s="121"/>
      <c r="AO3" s="121"/>
      <c r="AQ3" s="121"/>
      <c r="AR3" s="121"/>
      <c r="AS3" s="121"/>
      <c r="AT3" s="121"/>
      <c r="AU3" s="121"/>
      <c r="AV3" s="121"/>
      <c r="AW3" s="121"/>
    </row>
    <row r="4" spans="2:55" ht="15" customHeight="1" x14ac:dyDescent="0.2">
      <c r="B4" s="91" t="s">
        <v>152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O4" s="122"/>
      <c r="P4" s="122"/>
      <c r="Q4" s="122"/>
      <c r="R4" s="122"/>
      <c r="S4" s="122"/>
      <c r="T4" s="122"/>
      <c r="U4" s="122"/>
      <c r="V4" s="122"/>
      <c r="W4" s="122"/>
      <c r="Y4" s="122"/>
      <c r="Z4" s="122"/>
      <c r="AA4" s="122"/>
      <c r="AB4" s="122"/>
      <c r="AC4" s="122"/>
      <c r="AD4" s="122"/>
      <c r="AE4" s="122"/>
      <c r="AF4" s="122"/>
      <c r="AG4" s="122"/>
      <c r="AI4" s="122"/>
      <c r="AJ4" s="122"/>
      <c r="AK4" s="122"/>
      <c r="AL4" s="122"/>
      <c r="AM4" s="122"/>
      <c r="AN4" s="122"/>
      <c r="AO4" s="122"/>
      <c r="AQ4" s="122"/>
      <c r="AR4" s="122"/>
      <c r="AS4" s="122"/>
      <c r="AT4" s="122"/>
      <c r="AU4" s="122"/>
      <c r="AV4" s="122"/>
      <c r="AW4" s="122"/>
      <c r="AY4" s="121"/>
      <c r="AZ4" s="121"/>
      <c r="BA4" s="121"/>
      <c r="BB4" s="121"/>
      <c r="BC4" s="121"/>
    </row>
    <row r="5" spans="2:55" ht="15" customHeight="1" x14ac:dyDescent="0.2">
      <c r="B5" s="91" t="s">
        <v>153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O5" s="122"/>
      <c r="P5" s="122"/>
      <c r="Q5" s="122"/>
      <c r="R5" s="122"/>
      <c r="S5" s="122"/>
      <c r="T5" s="122"/>
      <c r="U5" s="122"/>
      <c r="V5" s="122"/>
      <c r="W5" s="122"/>
      <c r="Y5" s="122"/>
      <c r="Z5" s="122"/>
      <c r="AA5" s="122"/>
      <c r="AB5" s="122"/>
      <c r="AC5" s="122"/>
      <c r="AD5" s="122"/>
      <c r="AE5" s="122"/>
      <c r="AF5" s="122"/>
      <c r="AG5" s="122"/>
      <c r="AI5" s="122"/>
      <c r="AJ5" s="122"/>
      <c r="AK5" s="122"/>
      <c r="AL5" s="122"/>
      <c r="AM5" s="122"/>
      <c r="AN5" s="122"/>
      <c r="AO5" s="122"/>
      <c r="AQ5" s="122"/>
      <c r="AR5" s="122"/>
      <c r="AS5" s="122"/>
      <c r="AT5" s="122"/>
      <c r="AU5" s="122"/>
      <c r="AV5" s="122"/>
      <c r="AW5" s="122"/>
      <c r="AY5" s="121"/>
      <c r="AZ5" s="121"/>
      <c r="BA5" s="121"/>
      <c r="BB5" s="121"/>
      <c r="BC5" s="121"/>
    </row>
    <row r="6" spans="2:55" ht="15" customHeight="1" x14ac:dyDescent="0.2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O6" s="122"/>
      <c r="P6" s="122"/>
      <c r="Q6" s="122"/>
      <c r="R6" s="122"/>
      <c r="S6" s="122"/>
      <c r="T6" s="122"/>
      <c r="U6" s="122"/>
      <c r="V6" s="122"/>
      <c r="W6" s="122"/>
      <c r="Y6" s="122"/>
      <c r="Z6" s="122"/>
      <c r="AA6" s="122"/>
      <c r="AB6" s="122"/>
      <c r="AC6" s="122"/>
      <c r="AD6" s="122"/>
      <c r="AE6" s="122"/>
      <c r="AF6" s="122"/>
      <c r="AG6" s="122"/>
      <c r="AI6" s="122"/>
      <c r="AJ6" s="122"/>
      <c r="AK6" s="122"/>
      <c r="AL6" s="122"/>
      <c r="AM6" s="122"/>
      <c r="AN6" s="122"/>
      <c r="AO6" s="122"/>
      <c r="AQ6" s="122"/>
      <c r="AR6" s="122"/>
      <c r="AS6" s="122"/>
      <c r="AT6" s="122"/>
      <c r="AU6" s="122"/>
      <c r="AV6" s="122"/>
      <c r="AW6" s="122"/>
      <c r="AY6" s="121"/>
      <c r="AZ6" s="121"/>
      <c r="BA6" s="121"/>
      <c r="BB6" s="121"/>
      <c r="BC6" s="121"/>
    </row>
    <row r="7" spans="2:55" ht="15" customHeight="1" x14ac:dyDescent="0.2">
      <c r="B7" s="215" t="s">
        <v>51</v>
      </c>
      <c r="C7" s="215"/>
      <c r="D7" s="215" t="s">
        <v>3</v>
      </c>
      <c r="E7" s="227" t="s">
        <v>65</v>
      </c>
      <c r="F7" s="228"/>
      <c r="G7" s="228"/>
      <c r="H7" s="228"/>
      <c r="I7" s="228"/>
      <c r="J7" s="228"/>
      <c r="K7" s="228"/>
      <c r="L7" s="229"/>
      <c r="N7" s="227" t="s">
        <v>66</v>
      </c>
      <c r="O7" s="228"/>
      <c r="P7" s="228"/>
      <c r="Q7" s="228"/>
      <c r="R7" s="228"/>
      <c r="S7" s="229"/>
      <c r="U7" s="227" t="s">
        <v>67</v>
      </c>
      <c r="V7" s="228"/>
      <c r="W7" s="228"/>
      <c r="X7" s="228"/>
      <c r="Y7" s="229"/>
      <c r="AA7" s="227" t="s">
        <v>68</v>
      </c>
      <c r="AB7" s="228"/>
      <c r="AC7" s="228"/>
      <c r="AD7" s="229"/>
      <c r="AF7" s="227" t="s">
        <v>69</v>
      </c>
      <c r="AG7" s="228"/>
      <c r="AH7" s="228"/>
      <c r="AI7" s="229"/>
      <c r="AK7" s="138" t="s">
        <v>70</v>
      </c>
      <c r="AL7" s="137"/>
      <c r="AM7" s="137"/>
      <c r="AN7" s="139"/>
    </row>
    <row r="8" spans="2:55" ht="60" x14ac:dyDescent="0.2">
      <c r="B8" s="215"/>
      <c r="C8" s="215"/>
      <c r="D8" s="215"/>
      <c r="E8" s="27" t="s">
        <v>56</v>
      </c>
      <c r="F8" s="27" t="s">
        <v>40</v>
      </c>
      <c r="G8" s="27" t="s">
        <v>41</v>
      </c>
      <c r="H8" s="27" t="s">
        <v>37</v>
      </c>
      <c r="I8" s="50" t="s">
        <v>38</v>
      </c>
      <c r="J8" s="27" t="s">
        <v>39</v>
      </c>
      <c r="K8" s="27" t="s">
        <v>8</v>
      </c>
      <c r="L8" s="27" t="s">
        <v>9</v>
      </c>
      <c r="N8" s="27" t="s">
        <v>40</v>
      </c>
      <c r="O8" s="27" t="s">
        <v>41</v>
      </c>
      <c r="P8" s="27" t="s">
        <v>37</v>
      </c>
      <c r="Q8" s="27" t="s">
        <v>39</v>
      </c>
      <c r="R8" s="27" t="s">
        <v>8</v>
      </c>
      <c r="S8" s="27" t="s">
        <v>9</v>
      </c>
      <c r="U8" s="27" t="s">
        <v>41</v>
      </c>
      <c r="V8" s="27" t="s">
        <v>37</v>
      </c>
      <c r="W8" s="27" t="s">
        <v>39</v>
      </c>
      <c r="X8" s="27" t="s">
        <v>8</v>
      </c>
      <c r="Y8" s="27" t="s">
        <v>9</v>
      </c>
      <c r="AA8" s="27" t="s">
        <v>37</v>
      </c>
      <c r="AB8" s="27" t="s">
        <v>39</v>
      </c>
      <c r="AC8" s="27" t="s">
        <v>8</v>
      </c>
      <c r="AD8" s="27" t="s">
        <v>9</v>
      </c>
      <c r="AF8" s="27" t="s">
        <v>37</v>
      </c>
      <c r="AG8" s="27" t="s">
        <v>39</v>
      </c>
      <c r="AH8" s="27" t="s">
        <v>8</v>
      </c>
      <c r="AI8" s="27" t="s">
        <v>9</v>
      </c>
      <c r="AK8" s="27" t="s">
        <v>37</v>
      </c>
      <c r="AL8" s="27" t="s">
        <v>39</v>
      </c>
      <c r="AM8" s="27" t="s">
        <v>8</v>
      </c>
      <c r="AN8" s="27" t="s">
        <v>9</v>
      </c>
    </row>
    <row r="9" spans="2:55" ht="15" customHeight="1" x14ac:dyDescent="0.2">
      <c r="B9" s="215" t="s">
        <v>0</v>
      </c>
      <c r="C9" s="38" t="s">
        <v>3</v>
      </c>
      <c r="D9" s="14">
        <v>11087.113903000023</v>
      </c>
      <c r="E9" s="14">
        <v>103.90699699999999</v>
      </c>
      <c r="F9" s="14">
        <v>676.02694400000019</v>
      </c>
      <c r="G9" s="14">
        <v>4038.0377339999986</v>
      </c>
      <c r="H9" s="14">
        <v>1135.9423209999995</v>
      </c>
      <c r="I9" s="14">
        <v>64.540715000000006</v>
      </c>
      <c r="J9" s="14">
        <v>924.22925400000031</v>
      </c>
      <c r="K9" s="14">
        <v>2604.084844000005</v>
      </c>
      <c r="L9" s="14">
        <v>1456.6071540000003</v>
      </c>
      <c r="M9" s="92"/>
      <c r="N9" s="14">
        <v>592.28900400000009</v>
      </c>
      <c r="O9" s="14">
        <v>3846.5337409999979</v>
      </c>
      <c r="P9" s="14">
        <v>1248.7610369999993</v>
      </c>
      <c r="Q9" s="14">
        <v>1199.9996169999999</v>
      </c>
      <c r="R9" s="14">
        <v>2607.723876000005</v>
      </c>
      <c r="S9" s="14">
        <v>1445.6809250000001</v>
      </c>
      <c r="T9" s="92"/>
      <c r="U9" s="40">
        <v>602.26663799999994</v>
      </c>
      <c r="V9" s="40">
        <v>1063.1949230000002</v>
      </c>
      <c r="W9" s="40">
        <v>1491.5387519999995</v>
      </c>
      <c r="X9" s="40">
        <v>5362.687646000004</v>
      </c>
      <c r="Y9" s="40">
        <v>2302.9137559999999</v>
      </c>
      <c r="Z9" s="92"/>
      <c r="AA9" s="14">
        <v>579.79754900000012</v>
      </c>
      <c r="AB9" s="14">
        <v>1749.5208229999994</v>
      </c>
      <c r="AC9" s="14">
        <v>5511.0742070000024</v>
      </c>
      <c r="AD9" s="14">
        <v>3016.9748270000009</v>
      </c>
      <c r="AE9" s="92"/>
      <c r="AF9" s="14">
        <v>299.27522700000003</v>
      </c>
      <c r="AG9" s="14">
        <v>1299.9430729999995</v>
      </c>
      <c r="AH9" s="14">
        <v>4753.1204999999973</v>
      </c>
      <c r="AI9" s="14">
        <v>4589.8332190000001</v>
      </c>
      <c r="AJ9" s="92"/>
      <c r="AK9" s="14">
        <v>192.78383300000002</v>
      </c>
      <c r="AL9" s="14">
        <v>897.96927200000005</v>
      </c>
      <c r="AM9" s="14">
        <v>4408.533021999996</v>
      </c>
      <c r="AN9" s="14">
        <v>5524.2588929999993</v>
      </c>
    </row>
    <row r="10" spans="2:55" ht="15" customHeight="1" x14ac:dyDescent="0.2">
      <c r="B10" s="215"/>
      <c r="C10" s="32" t="s">
        <v>34</v>
      </c>
      <c r="D10" s="14">
        <v>1487.1138629999994</v>
      </c>
      <c r="E10" s="14"/>
      <c r="F10" s="14">
        <v>676.02694400000019</v>
      </c>
      <c r="G10" s="14"/>
      <c r="H10" s="14"/>
      <c r="I10" s="14"/>
      <c r="J10" s="14"/>
      <c r="K10" s="14"/>
      <c r="L10" s="14">
        <v>542.76575400000013</v>
      </c>
      <c r="N10" s="14">
        <v>592.28900400000009</v>
      </c>
      <c r="O10" s="14"/>
      <c r="P10" s="14"/>
      <c r="Q10" s="14"/>
      <c r="R10" s="14"/>
      <c r="S10" s="14">
        <v>576.98044400000003</v>
      </c>
      <c r="U10" s="97"/>
      <c r="V10" s="96">
        <v>592.28900400000009</v>
      </c>
      <c r="W10" s="97"/>
      <c r="X10" s="97"/>
      <c r="Y10" s="96">
        <v>680.88744100000008</v>
      </c>
      <c r="AA10" s="14">
        <v>378.35158600000005</v>
      </c>
      <c r="AB10" s="14"/>
      <c r="AC10" s="14"/>
      <c r="AD10" s="14">
        <v>851.4250330000001</v>
      </c>
      <c r="AF10" s="14"/>
      <c r="AG10" s="14"/>
      <c r="AH10" s="14"/>
      <c r="AI10" s="14">
        <v>1012.7774889999999</v>
      </c>
      <c r="AK10" s="14"/>
      <c r="AL10" s="14"/>
      <c r="AM10" s="14"/>
      <c r="AN10" s="14">
        <v>1149.1003909999997</v>
      </c>
    </row>
    <row r="11" spans="2:55" ht="15" customHeight="1" x14ac:dyDescent="0.2">
      <c r="B11" s="215"/>
      <c r="C11" s="102" t="s">
        <v>31</v>
      </c>
      <c r="D11" s="14">
        <v>4982.0000250000166</v>
      </c>
      <c r="E11" s="14">
        <v>0</v>
      </c>
      <c r="F11" s="14"/>
      <c r="G11" s="14">
        <v>3975.3105639999985</v>
      </c>
      <c r="H11" s="14"/>
      <c r="I11" s="14"/>
      <c r="J11" s="14"/>
      <c r="K11" s="14"/>
      <c r="L11" s="14"/>
      <c r="N11" s="14"/>
      <c r="O11" s="14">
        <v>3819.1283949999979</v>
      </c>
      <c r="P11" s="14">
        <v>1004.5917239999994</v>
      </c>
      <c r="Q11" s="14"/>
      <c r="R11" s="14"/>
      <c r="S11" s="14"/>
      <c r="U11" s="97">
        <v>592.19886499999996</v>
      </c>
      <c r="V11" s="97">
        <v>420.79549200000008</v>
      </c>
      <c r="W11" s="97">
        <v>867.58277499999951</v>
      </c>
      <c r="X11" s="97">
        <v>2619.6687999999976</v>
      </c>
      <c r="Y11" s="97">
        <v>431.17932299999995</v>
      </c>
      <c r="AA11" s="14">
        <v>187.92954899999998</v>
      </c>
      <c r="AB11" s="14">
        <v>1288.9057699999994</v>
      </c>
      <c r="AC11" s="14">
        <v>2752.3942499999971</v>
      </c>
      <c r="AD11" s="14">
        <v>676.76674100000002</v>
      </c>
      <c r="AF11" s="14"/>
      <c r="AG11" s="14">
        <v>918.54726199999948</v>
      </c>
      <c r="AH11" s="14">
        <v>2726.3020879999972</v>
      </c>
      <c r="AI11" s="14">
        <v>1198.694931</v>
      </c>
      <c r="AK11" s="14"/>
      <c r="AL11" s="14">
        <v>619.41158000000007</v>
      </c>
      <c r="AM11" s="14">
        <v>2788.0449409999969</v>
      </c>
      <c r="AN11" s="14">
        <v>1513.8096979999996</v>
      </c>
    </row>
    <row r="12" spans="2:55" ht="15" customHeight="1" x14ac:dyDescent="0.2">
      <c r="B12" s="215"/>
      <c r="C12" s="102" t="s">
        <v>7</v>
      </c>
      <c r="D12" s="14">
        <v>3439.0000130000053</v>
      </c>
      <c r="E12" s="14"/>
      <c r="F12" s="14"/>
      <c r="G12" s="14"/>
      <c r="H12" s="14"/>
      <c r="I12" s="14"/>
      <c r="J12" s="14">
        <v>737.86736700000017</v>
      </c>
      <c r="K12" s="14">
        <v>2604.084844000005</v>
      </c>
      <c r="L12" s="14">
        <v>97.04780199999999</v>
      </c>
      <c r="N12" s="14"/>
      <c r="O12" s="14"/>
      <c r="P12" s="14"/>
      <c r="Q12" s="14">
        <v>802.80238000000008</v>
      </c>
      <c r="R12" s="14">
        <v>2607.723876000005</v>
      </c>
      <c r="S12" s="14"/>
      <c r="U12" s="97"/>
      <c r="V12" s="97"/>
      <c r="W12" s="97">
        <v>255.74042500000004</v>
      </c>
      <c r="X12" s="97">
        <v>2734.2864740000055</v>
      </c>
      <c r="Y12" s="103">
        <v>429.70649199999991</v>
      </c>
      <c r="AA12" s="14"/>
      <c r="AB12" s="14">
        <v>158.85335499999999</v>
      </c>
      <c r="AC12" s="14">
        <v>2714.3075910000057</v>
      </c>
      <c r="AD12" s="14">
        <v>563.37239999999997</v>
      </c>
      <c r="AF12" s="14"/>
      <c r="AG12" s="14">
        <v>66.186106999999993</v>
      </c>
      <c r="AH12" s="14">
        <v>1946.7518759999994</v>
      </c>
      <c r="AI12" s="14">
        <v>1409.3664169999997</v>
      </c>
      <c r="AK12" s="14"/>
      <c r="AL12" s="14">
        <v>79.426673999999991</v>
      </c>
      <c r="AM12" s="14">
        <v>1512.8003649999994</v>
      </c>
      <c r="AN12" s="14">
        <v>1830.0773609999997</v>
      </c>
    </row>
    <row r="13" spans="2:55" ht="15" customHeight="1" x14ac:dyDescent="0.2">
      <c r="B13" s="215"/>
      <c r="C13" s="102" t="s">
        <v>32</v>
      </c>
      <c r="D13" s="14">
        <v>1179.0000020000007</v>
      </c>
      <c r="E13" s="14"/>
      <c r="F13" s="14"/>
      <c r="G13" s="14">
        <v>62.727170000000008</v>
      </c>
      <c r="H13" s="14">
        <v>82.117310999999987</v>
      </c>
      <c r="I13" s="14">
        <v>64.540715000000006</v>
      </c>
      <c r="J13" s="14">
        <v>186.36188700000008</v>
      </c>
      <c r="K13" s="14"/>
      <c r="L13" s="14">
        <v>783.25291900000025</v>
      </c>
      <c r="N13" s="14"/>
      <c r="O13" s="14"/>
      <c r="P13" s="14">
        <v>53.462664000000004</v>
      </c>
      <c r="Q13" s="14">
        <v>380.16314599999998</v>
      </c>
      <c r="R13" s="14"/>
      <c r="S13" s="14">
        <v>698.98090900000022</v>
      </c>
      <c r="U13" s="112"/>
      <c r="V13" s="112"/>
      <c r="W13" s="112">
        <v>368.215552</v>
      </c>
      <c r="X13" s="112"/>
      <c r="Y13" s="112">
        <v>761.1405000000002</v>
      </c>
      <c r="AA13" s="14"/>
      <c r="AB13" s="14">
        <v>194.79298900000001</v>
      </c>
      <c r="AC13" s="14"/>
      <c r="AD13" s="14">
        <v>925.41065300000059</v>
      </c>
      <c r="AF13" s="14"/>
      <c r="AG13" s="14">
        <v>124.50305499999997</v>
      </c>
      <c r="AH13" s="14">
        <v>80.066536000000013</v>
      </c>
      <c r="AI13" s="14">
        <v>968.99438200000054</v>
      </c>
      <c r="AK13" s="14"/>
      <c r="AL13" s="14">
        <v>75.054963999999984</v>
      </c>
      <c r="AM13" s="14">
        <v>64.287890000000004</v>
      </c>
      <c r="AN13" s="14">
        <v>1031.2714430000008</v>
      </c>
    </row>
    <row r="14" spans="2:55" ht="15" customHeight="1" x14ac:dyDescent="0.2">
      <c r="B14" s="215" t="s">
        <v>1</v>
      </c>
      <c r="C14" s="102" t="s">
        <v>3</v>
      </c>
      <c r="D14" s="14">
        <v>5606.6245459999955</v>
      </c>
      <c r="E14" s="14">
        <v>80.676227999999995</v>
      </c>
      <c r="F14" s="14">
        <v>508.55106400000011</v>
      </c>
      <c r="G14" s="14">
        <v>1868.9251320000033</v>
      </c>
      <c r="H14" s="14">
        <v>658.45383900000002</v>
      </c>
      <c r="I14" s="14"/>
      <c r="J14" s="14">
        <v>490.56859200000008</v>
      </c>
      <c r="K14" s="14">
        <v>1074.3622689999988</v>
      </c>
      <c r="L14" s="14">
        <v>873.87107100000026</v>
      </c>
      <c r="N14" s="14">
        <v>465.15123800000009</v>
      </c>
      <c r="O14" s="14">
        <v>1772.7067790000028</v>
      </c>
      <c r="P14" s="14">
        <v>675.09357199999999</v>
      </c>
      <c r="Q14" s="14">
        <v>648.39664700000003</v>
      </c>
      <c r="R14" s="14">
        <v>1060.028980999999</v>
      </c>
      <c r="S14" s="14">
        <v>935.42073100000016</v>
      </c>
      <c r="U14" s="118">
        <v>380.41565800000006</v>
      </c>
      <c r="V14" s="118">
        <v>686.92216399999995</v>
      </c>
      <c r="W14" s="118">
        <v>778.42056100000013</v>
      </c>
      <c r="X14" s="118">
        <v>2162.0951719999975</v>
      </c>
      <c r="Y14" s="118">
        <v>1455.1266370000003</v>
      </c>
      <c r="AA14" s="14">
        <v>368.362281</v>
      </c>
      <c r="AB14" s="14">
        <v>941.29686599999968</v>
      </c>
      <c r="AC14" s="14">
        <v>2234.2983419999987</v>
      </c>
      <c r="AD14" s="14">
        <v>1896.7287240000001</v>
      </c>
      <c r="AF14" s="14">
        <v>200.90471600000001</v>
      </c>
      <c r="AG14" s="14">
        <v>722.3899080000001</v>
      </c>
      <c r="AH14" s="14">
        <v>2013.2877909999988</v>
      </c>
      <c r="AI14" s="14">
        <v>2568.5000730000002</v>
      </c>
      <c r="AK14" s="14"/>
      <c r="AL14" s="14">
        <v>536.12133700000004</v>
      </c>
      <c r="AM14" s="14">
        <v>1839.0473259999992</v>
      </c>
      <c r="AN14" s="14">
        <v>3047.0577550000007</v>
      </c>
    </row>
    <row r="15" spans="2:55" ht="15" customHeight="1" x14ac:dyDescent="0.2">
      <c r="B15" s="215"/>
      <c r="C15" s="32" t="s">
        <v>34</v>
      </c>
      <c r="D15" s="14">
        <v>981.62451099999976</v>
      </c>
      <c r="E15" s="14"/>
      <c r="F15" s="14">
        <v>508.55106400000011</v>
      </c>
      <c r="G15" s="14"/>
      <c r="H15" s="14"/>
      <c r="I15" s="14"/>
      <c r="J15" s="14"/>
      <c r="K15" s="14"/>
      <c r="L15" s="14">
        <v>331.89004800000004</v>
      </c>
      <c r="N15" s="14">
        <v>465.15123800000009</v>
      </c>
      <c r="O15" s="14"/>
      <c r="P15" s="14"/>
      <c r="Q15" s="14"/>
      <c r="R15" s="14"/>
      <c r="S15" s="14">
        <v>415.62798799999996</v>
      </c>
      <c r="U15" s="97"/>
      <c r="V15" s="96">
        <v>355.12081700000005</v>
      </c>
      <c r="W15" s="97"/>
      <c r="X15" s="97"/>
      <c r="Y15" s="96">
        <v>499.36592800000005</v>
      </c>
      <c r="AA15" s="14">
        <v>251.21382000000003</v>
      </c>
      <c r="AB15" s="14"/>
      <c r="AC15" s="14"/>
      <c r="AD15" s="14">
        <v>603.2729250000001</v>
      </c>
      <c r="AF15" s="14"/>
      <c r="AG15" s="14"/>
      <c r="AH15" s="14"/>
      <c r="AI15" s="14">
        <v>747.51803600000005</v>
      </c>
      <c r="AK15" s="14"/>
      <c r="AL15" s="14"/>
      <c r="AM15" s="14"/>
      <c r="AN15" s="14">
        <v>854.48674500000016</v>
      </c>
    </row>
    <row r="16" spans="2:55" ht="15" customHeight="1" x14ac:dyDescent="0.2">
      <c r="B16" s="215"/>
      <c r="C16" s="102" t="s">
        <v>31</v>
      </c>
      <c r="D16" s="14">
        <v>2441.0000089999976</v>
      </c>
      <c r="E16" s="14">
        <v>0</v>
      </c>
      <c r="F16" s="14"/>
      <c r="G16" s="14">
        <v>1840.1622820000032</v>
      </c>
      <c r="H16" s="14"/>
      <c r="I16" s="14"/>
      <c r="J16" s="14"/>
      <c r="K16" s="14"/>
      <c r="L16" s="14"/>
      <c r="N16" s="14"/>
      <c r="O16" s="14">
        <v>1759.8919100000028</v>
      </c>
      <c r="P16" s="14">
        <v>603.36931900000002</v>
      </c>
      <c r="Q16" s="14"/>
      <c r="R16" s="14"/>
      <c r="S16" s="14"/>
      <c r="U16" s="97">
        <v>373.72213200000004</v>
      </c>
      <c r="V16" s="97">
        <v>303.04007999999999</v>
      </c>
      <c r="W16" s="97">
        <v>440.06762100000014</v>
      </c>
      <c r="X16" s="97">
        <v>1070.1514739999991</v>
      </c>
      <c r="Y16" s="103">
        <v>237.51211399999994</v>
      </c>
      <c r="AA16" s="14"/>
      <c r="AB16" s="14">
        <v>726.60111299999971</v>
      </c>
      <c r="AC16" s="14">
        <v>1165.6626379999996</v>
      </c>
      <c r="AD16" s="14">
        <v>377.74888199999987</v>
      </c>
      <c r="AF16" s="14"/>
      <c r="AG16" s="14">
        <v>563.79780100000016</v>
      </c>
      <c r="AH16" s="14">
        <v>1117.9070559999993</v>
      </c>
      <c r="AI16" s="14">
        <v>667.31235200000003</v>
      </c>
      <c r="AK16" s="14"/>
      <c r="AL16" s="14">
        <v>442.7784620000001</v>
      </c>
      <c r="AM16" s="14">
        <v>1116.1428739999994</v>
      </c>
      <c r="AN16" s="14">
        <v>821.34486700000002</v>
      </c>
    </row>
    <row r="17" spans="2:40" ht="15" customHeight="1" x14ac:dyDescent="0.2">
      <c r="B17" s="215"/>
      <c r="C17" s="102" t="s">
        <v>7</v>
      </c>
      <c r="D17" s="14">
        <v>1502.0000279999977</v>
      </c>
      <c r="E17" s="14"/>
      <c r="F17" s="14"/>
      <c r="G17" s="14"/>
      <c r="H17" s="14"/>
      <c r="I17" s="14"/>
      <c r="J17" s="14">
        <v>388.71089200000006</v>
      </c>
      <c r="K17" s="14">
        <v>1074.3622689999988</v>
      </c>
      <c r="L17" s="14"/>
      <c r="N17" s="14"/>
      <c r="O17" s="14"/>
      <c r="P17" s="14"/>
      <c r="Q17" s="14">
        <v>422.70442500000007</v>
      </c>
      <c r="R17" s="14">
        <v>1060.028980999999</v>
      </c>
      <c r="S17" s="14"/>
      <c r="U17" s="97"/>
      <c r="V17" s="97"/>
      <c r="W17" s="97">
        <v>117.567847</v>
      </c>
      <c r="X17" s="97">
        <v>1091.9436979999987</v>
      </c>
      <c r="Y17" s="103">
        <v>273.22186100000005</v>
      </c>
      <c r="AA17" s="14"/>
      <c r="AB17" s="14"/>
      <c r="AC17" s="14">
        <v>1058.343787999999</v>
      </c>
      <c r="AD17" s="14">
        <v>360.475549</v>
      </c>
      <c r="AF17" s="14"/>
      <c r="AG17" s="14"/>
      <c r="AH17" s="14">
        <v>871.48343999999952</v>
      </c>
      <c r="AI17" s="14">
        <v>575.28773100000012</v>
      </c>
      <c r="AK17" s="14"/>
      <c r="AL17" s="14">
        <v>36.4602</v>
      </c>
      <c r="AM17" s="14">
        <v>712.61253599999975</v>
      </c>
      <c r="AN17" s="14">
        <v>736.23167900000021</v>
      </c>
    </row>
    <row r="18" spans="2:40" ht="15" customHeight="1" x14ac:dyDescent="0.2">
      <c r="B18" s="215"/>
      <c r="C18" s="102" t="s">
        <v>32</v>
      </c>
      <c r="D18" s="14">
        <v>681.99999799999989</v>
      </c>
      <c r="E18" s="14"/>
      <c r="F18" s="14"/>
      <c r="G18" s="14"/>
      <c r="H18" s="14"/>
      <c r="I18" s="14"/>
      <c r="J18" s="14">
        <v>101.85769999999999</v>
      </c>
      <c r="K18" s="14"/>
      <c r="L18" s="14">
        <v>486.54756800000018</v>
      </c>
      <c r="N18" s="14"/>
      <c r="O18" s="14"/>
      <c r="P18" s="14"/>
      <c r="Q18" s="14">
        <v>225.69222199999999</v>
      </c>
      <c r="R18" s="14"/>
      <c r="S18" s="14">
        <v>422.78734100000014</v>
      </c>
      <c r="U18" s="112"/>
      <c r="V18" s="112"/>
      <c r="W18" s="112">
        <v>220.78509299999996</v>
      </c>
      <c r="X18" s="112"/>
      <c r="Y18" s="112">
        <v>445.02673400000015</v>
      </c>
      <c r="AA18" s="14"/>
      <c r="AB18" s="14">
        <v>113.81267199999999</v>
      </c>
      <c r="AC18" s="14"/>
      <c r="AD18" s="14">
        <v>555.23136800000009</v>
      </c>
      <c r="AF18" s="14"/>
      <c r="AG18" s="14">
        <v>79.720748999999984</v>
      </c>
      <c r="AH18" s="14"/>
      <c r="AI18" s="14">
        <v>578.38195400000018</v>
      </c>
      <c r="AK18" s="14"/>
      <c r="AL18" s="14"/>
      <c r="AM18" s="14"/>
      <c r="AN18" s="14">
        <v>634.99446400000033</v>
      </c>
    </row>
    <row r="19" spans="2:40" ht="15" customHeight="1" x14ac:dyDescent="0.2">
      <c r="B19" s="215" t="s">
        <v>2</v>
      </c>
      <c r="C19" s="102" t="s">
        <v>3</v>
      </c>
      <c r="D19" s="14">
        <v>5480.4893570000004</v>
      </c>
      <c r="E19" s="14">
        <v>23.230768999999999</v>
      </c>
      <c r="F19" s="14"/>
      <c r="G19" s="14">
        <v>2169.1126019999929</v>
      </c>
      <c r="H19" s="14">
        <v>477.48848199999998</v>
      </c>
      <c r="I19" s="14"/>
      <c r="J19" s="14">
        <v>433.66066199999995</v>
      </c>
      <c r="K19" s="14">
        <v>1529.7225750000011</v>
      </c>
      <c r="L19" s="14">
        <v>582.73608299999989</v>
      </c>
      <c r="N19" s="14"/>
      <c r="O19" s="14">
        <v>2073.8269619999919</v>
      </c>
      <c r="P19" s="14">
        <v>573.66746499999999</v>
      </c>
      <c r="Q19" s="14">
        <v>551.60296999999991</v>
      </c>
      <c r="R19" s="14">
        <v>1547.6948950000012</v>
      </c>
      <c r="S19" s="14">
        <v>510.26019400000001</v>
      </c>
      <c r="U19" s="118">
        <v>221.85098000000005</v>
      </c>
      <c r="V19" s="118">
        <v>376.27275900000001</v>
      </c>
      <c r="W19" s="118">
        <v>713.11819100000002</v>
      </c>
      <c r="X19" s="118">
        <v>3200.5924739999964</v>
      </c>
      <c r="Y19" s="118">
        <v>847.78711899999996</v>
      </c>
      <c r="AA19" s="14">
        <v>211.43526799999998</v>
      </c>
      <c r="AB19" s="14">
        <v>808.22395699999993</v>
      </c>
      <c r="AC19" s="14">
        <v>3276.7758649999964</v>
      </c>
      <c r="AD19" s="14">
        <v>1120.2461029999999</v>
      </c>
      <c r="AF19" s="14"/>
      <c r="AG19" s="14">
        <v>577.55316500000004</v>
      </c>
      <c r="AH19" s="14">
        <v>2739.8327089999952</v>
      </c>
      <c r="AI19" s="14">
        <v>2021.3331459999995</v>
      </c>
      <c r="AK19" s="14"/>
      <c r="AL19" s="14">
        <v>361.84793500000001</v>
      </c>
      <c r="AM19" s="14">
        <v>2569.4856959999943</v>
      </c>
      <c r="AN19" s="14">
        <v>2477.201137999999</v>
      </c>
    </row>
    <row r="20" spans="2:40" ht="15" customHeight="1" x14ac:dyDescent="0.2">
      <c r="B20" s="215"/>
      <c r="C20" s="32" t="s">
        <v>34</v>
      </c>
      <c r="D20" s="14">
        <v>505.48935200000011</v>
      </c>
      <c r="E20" s="14"/>
      <c r="F20" s="14"/>
      <c r="G20" s="14"/>
      <c r="H20" s="14"/>
      <c r="I20" s="14"/>
      <c r="J20" s="14"/>
      <c r="K20" s="14"/>
      <c r="L20" s="14">
        <v>210.87570600000001</v>
      </c>
      <c r="N20" s="14"/>
      <c r="O20" s="14"/>
      <c r="P20" s="14"/>
      <c r="Q20" s="14"/>
      <c r="R20" s="14"/>
      <c r="S20" s="14"/>
      <c r="U20" s="97"/>
      <c r="V20" s="96">
        <v>237.16818700000002</v>
      </c>
      <c r="W20" s="97"/>
      <c r="X20" s="97"/>
      <c r="Y20" s="96"/>
      <c r="AA20" s="14"/>
      <c r="AB20" s="14"/>
      <c r="AC20" s="14"/>
      <c r="AD20" s="14">
        <v>248.152108</v>
      </c>
      <c r="AF20" s="14"/>
      <c r="AG20" s="14"/>
      <c r="AH20" s="14"/>
      <c r="AI20" s="14">
        <v>265.25945300000001</v>
      </c>
      <c r="AK20" s="14"/>
      <c r="AL20" s="14"/>
      <c r="AM20" s="14"/>
      <c r="AN20" s="14">
        <v>294.61364600000002</v>
      </c>
    </row>
    <row r="21" spans="2:40" ht="15" customHeight="1" x14ac:dyDescent="0.2">
      <c r="B21" s="215"/>
      <c r="C21" s="102" t="s">
        <v>31</v>
      </c>
      <c r="D21" s="14">
        <v>2541.0000159999991</v>
      </c>
      <c r="E21" s="14">
        <v>0</v>
      </c>
      <c r="F21" s="14"/>
      <c r="G21" s="14">
        <v>2135.1482819999928</v>
      </c>
      <c r="H21" s="14"/>
      <c r="I21" s="14"/>
      <c r="J21" s="14"/>
      <c r="K21" s="14"/>
      <c r="L21" s="14"/>
      <c r="N21" s="14"/>
      <c r="O21" s="14">
        <v>2059.2364849999917</v>
      </c>
      <c r="P21" s="14">
        <v>401.22240499999998</v>
      </c>
      <c r="Q21" s="14"/>
      <c r="R21" s="14"/>
      <c r="S21" s="14"/>
      <c r="U21" s="97">
        <v>218.47673300000005</v>
      </c>
      <c r="V21" s="97"/>
      <c r="W21" s="97">
        <v>427.51515399999994</v>
      </c>
      <c r="X21" s="97">
        <v>1549.5173259999951</v>
      </c>
      <c r="Y21" s="103">
        <v>193.66720900000001</v>
      </c>
      <c r="AA21" s="14"/>
      <c r="AB21" s="14">
        <v>562.30465699999991</v>
      </c>
      <c r="AC21" s="14">
        <v>1586.7316119999948</v>
      </c>
      <c r="AD21" s="14">
        <v>299.01785900000004</v>
      </c>
      <c r="AF21" s="14"/>
      <c r="AG21" s="14">
        <v>354.74946099999994</v>
      </c>
      <c r="AH21" s="14">
        <v>1608.3950319999944</v>
      </c>
      <c r="AI21" s="14">
        <v>531.38257899999996</v>
      </c>
      <c r="AK21" s="14"/>
      <c r="AL21" s="14">
        <v>176.63311800000002</v>
      </c>
      <c r="AM21" s="14">
        <v>1671.9020669999938</v>
      </c>
      <c r="AN21" s="14">
        <v>692.464831</v>
      </c>
    </row>
    <row r="22" spans="2:40" ht="15" customHeight="1" x14ac:dyDescent="0.2">
      <c r="B22" s="215"/>
      <c r="C22" s="102" t="s">
        <v>7</v>
      </c>
      <c r="D22" s="14">
        <v>1936.9999850000017</v>
      </c>
      <c r="E22" s="14"/>
      <c r="F22" s="14"/>
      <c r="G22" s="14"/>
      <c r="H22" s="14"/>
      <c r="I22" s="14"/>
      <c r="J22" s="14">
        <v>349.15647499999994</v>
      </c>
      <c r="K22" s="14">
        <v>1529.7225750000011</v>
      </c>
      <c r="L22" s="14"/>
      <c r="N22" s="14"/>
      <c r="O22" s="14"/>
      <c r="P22" s="14"/>
      <c r="Q22" s="14">
        <v>380.0979549999999</v>
      </c>
      <c r="R22" s="14">
        <v>1547.6948950000012</v>
      </c>
      <c r="S22" s="14"/>
      <c r="U22" s="97"/>
      <c r="V22" s="97"/>
      <c r="W22" s="97">
        <v>138.17257800000002</v>
      </c>
      <c r="X22" s="97">
        <v>1642.3427760000013</v>
      </c>
      <c r="Y22" s="103">
        <v>156.48463099999998</v>
      </c>
      <c r="AA22" s="14"/>
      <c r="AB22" s="14">
        <v>78.139330999999999</v>
      </c>
      <c r="AC22" s="14">
        <v>1655.9638030000015</v>
      </c>
      <c r="AD22" s="14">
        <v>202.896851</v>
      </c>
      <c r="AF22" s="14"/>
      <c r="AG22" s="14"/>
      <c r="AH22" s="14">
        <v>1075.2684360000007</v>
      </c>
      <c r="AI22" s="14">
        <v>834.07868599999961</v>
      </c>
      <c r="AK22" s="14"/>
      <c r="AL22" s="14">
        <v>42.966473999999998</v>
      </c>
      <c r="AM22" s="14">
        <v>800.18782900000053</v>
      </c>
      <c r="AN22" s="14">
        <v>1093.8456819999994</v>
      </c>
    </row>
    <row r="23" spans="2:40" ht="15" customHeight="1" x14ac:dyDescent="0.2">
      <c r="B23" s="215"/>
      <c r="C23" s="102" t="s">
        <v>32</v>
      </c>
      <c r="D23" s="14">
        <v>497.00000399999982</v>
      </c>
      <c r="E23" s="14"/>
      <c r="F23" s="14"/>
      <c r="G23" s="14"/>
      <c r="H23" s="14">
        <v>48.332725000000003</v>
      </c>
      <c r="I23" s="14"/>
      <c r="J23" s="14">
        <v>84.504187000000002</v>
      </c>
      <c r="K23" s="14"/>
      <c r="L23" s="14">
        <v>296.70535099999989</v>
      </c>
      <c r="N23" s="14"/>
      <c r="O23" s="14"/>
      <c r="P23" s="14">
        <v>42.245581999999999</v>
      </c>
      <c r="Q23" s="14">
        <v>154.47092400000005</v>
      </c>
      <c r="R23" s="14"/>
      <c r="S23" s="14">
        <v>276.19356800000003</v>
      </c>
      <c r="U23" s="112"/>
      <c r="V23" s="112"/>
      <c r="W23" s="112">
        <v>147.43045900000001</v>
      </c>
      <c r="X23" s="112"/>
      <c r="Y23" s="112">
        <v>316.11376600000006</v>
      </c>
      <c r="AA23" s="14"/>
      <c r="AB23" s="14">
        <v>80.980317000000014</v>
      </c>
      <c r="AC23" s="14"/>
      <c r="AD23" s="14">
        <v>370.17928499999994</v>
      </c>
      <c r="AF23" s="14"/>
      <c r="AG23" s="14">
        <v>44.782306000000005</v>
      </c>
      <c r="AH23" s="14">
        <v>56.169241</v>
      </c>
      <c r="AI23" s="14">
        <v>390.61242799999985</v>
      </c>
      <c r="AK23" s="14"/>
      <c r="AL23" s="14"/>
      <c r="AM23" s="14">
        <v>53.995973999999997</v>
      </c>
      <c r="AN23" s="14">
        <v>396.27697899999987</v>
      </c>
    </row>
    <row r="24" spans="2:40" x14ac:dyDescent="0.2">
      <c r="N24" s="122"/>
      <c r="O24" s="122"/>
      <c r="P24" s="122"/>
      <c r="Q24" s="122"/>
      <c r="R24" s="122"/>
      <c r="S24" s="122"/>
    </row>
    <row r="25" spans="2:40" x14ac:dyDescent="0.2">
      <c r="N25" s="122"/>
      <c r="O25" s="122"/>
      <c r="P25" s="122"/>
      <c r="Q25" s="122"/>
      <c r="R25" s="122"/>
      <c r="S25" s="122"/>
    </row>
    <row r="26" spans="2:40" x14ac:dyDescent="0.2">
      <c r="N26" s="122"/>
      <c r="O26" s="122"/>
      <c r="P26" s="122"/>
      <c r="Q26" s="122"/>
      <c r="R26" s="122"/>
      <c r="S26" s="122"/>
    </row>
    <row r="27" spans="2:40" x14ac:dyDescent="0.2">
      <c r="B27" s="215" t="s">
        <v>52</v>
      </c>
      <c r="C27" s="215"/>
      <c r="D27" s="215" t="s">
        <v>3</v>
      </c>
      <c r="E27" s="227" t="s">
        <v>65</v>
      </c>
      <c r="F27" s="228"/>
      <c r="G27" s="228"/>
      <c r="H27" s="228"/>
      <c r="I27" s="228"/>
      <c r="J27" s="228"/>
      <c r="K27" s="228"/>
      <c r="L27" s="229"/>
      <c r="N27" s="227" t="s">
        <v>66</v>
      </c>
      <c r="O27" s="228"/>
      <c r="P27" s="228"/>
      <c r="Q27" s="228"/>
      <c r="R27" s="228"/>
      <c r="S27" s="229"/>
      <c r="U27" s="227" t="s">
        <v>67</v>
      </c>
      <c r="V27" s="228"/>
      <c r="W27" s="228"/>
      <c r="X27" s="228"/>
      <c r="Y27" s="229"/>
      <c r="AA27" s="227" t="s">
        <v>68</v>
      </c>
      <c r="AB27" s="228"/>
      <c r="AC27" s="228"/>
      <c r="AD27" s="229"/>
      <c r="AF27" s="227" t="s">
        <v>69</v>
      </c>
      <c r="AG27" s="228"/>
      <c r="AH27" s="228"/>
      <c r="AI27" s="229"/>
      <c r="AK27" s="138" t="s">
        <v>70</v>
      </c>
      <c r="AL27" s="137"/>
      <c r="AM27" s="137"/>
      <c r="AN27" s="139"/>
    </row>
    <row r="28" spans="2:40" ht="60" x14ac:dyDescent="0.2">
      <c r="B28" s="215"/>
      <c r="C28" s="215"/>
      <c r="D28" s="215"/>
      <c r="E28" s="27" t="s">
        <v>56</v>
      </c>
      <c r="F28" s="27" t="s">
        <v>40</v>
      </c>
      <c r="G28" s="27" t="s">
        <v>41</v>
      </c>
      <c r="H28" s="27" t="s">
        <v>37</v>
      </c>
      <c r="I28" s="50" t="s">
        <v>38</v>
      </c>
      <c r="J28" s="27" t="s">
        <v>39</v>
      </c>
      <c r="K28" s="27" t="s">
        <v>8</v>
      </c>
      <c r="L28" s="27" t="s">
        <v>9</v>
      </c>
      <c r="N28" s="27" t="s">
        <v>40</v>
      </c>
      <c r="O28" s="27" t="s">
        <v>41</v>
      </c>
      <c r="P28" s="27" t="s">
        <v>37</v>
      </c>
      <c r="Q28" s="27" t="s">
        <v>39</v>
      </c>
      <c r="R28" s="27" t="s">
        <v>8</v>
      </c>
      <c r="S28" s="27" t="s">
        <v>9</v>
      </c>
      <c r="U28" s="27" t="s">
        <v>41</v>
      </c>
      <c r="V28" s="27" t="s">
        <v>37</v>
      </c>
      <c r="W28" s="27" t="s">
        <v>39</v>
      </c>
      <c r="X28" s="27" t="s">
        <v>8</v>
      </c>
      <c r="Y28" s="27" t="s">
        <v>9</v>
      </c>
      <c r="AA28" s="27" t="s">
        <v>37</v>
      </c>
      <c r="AB28" s="27" t="s">
        <v>39</v>
      </c>
      <c r="AC28" s="27" t="s">
        <v>8</v>
      </c>
      <c r="AD28" s="27" t="s">
        <v>9</v>
      </c>
      <c r="AF28" s="27" t="s">
        <v>37</v>
      </c>
      <c r="AG28" s="27" t="s">
        <v>39</v>
      </c>
      <c r="AH28" s="27" t="s">
        <v>8</v>
      </c>
      <c r="AI28" s="27" t="s">
        <v>9</v>
      </c>
      <c r="AK28" s="27" t="s">
        <v>37</v>
      </c>
      <c r="AL28" s="27" t="s">
        <v>39</v>
      </c>
      <c r="AM28" s="27" t="s">
        <v>8</v>
      </c>
      <c r="AN28" s="27" t="s">
        <v>9</v>
      </c>
    </row>
    <row r="29" spans="2:40" ht="15" customHeight="1" x14ac:dyDescent="0.2">
      <c r="B29" s="215" t="s">
        <v>0</v>
      </c>
      <c r="C29" s="38" t="s">
        <v>3</v>
      </c>
      <c r="D29" s="29">
        <f>D9/$D9*100</f>
        <v>100</v>
      </c>
      <c r="E29" s="29">
        <f t="shared" ref="E29:L29" si="0">E9/$D9*100</f>
        <v>0.93718706156598741</v>
      </c>
      <c r="F29" s="29">
        <f t="shared" si="0"/>
        <v>6.0974113724679642</v>
      </c>
      <c r="G29" s="29">
        <f t="shared" si="0"/>
        <v>36.420999814093733</v>
      </c>
      <c r="H29" s="29">
        <f t="shared" si="0"/>
        <v>10.245608829657906</v>
      </c>
      <c r="I29" s="29">
        <f t="shared" si="0"/>
        <v>0.58212367586966129</v>
      </c>
      <c r="J29" s="29">
        <f t="shared" si="0"/>
        <v>8.3360670963244683</v>
      </c>
      <c r="K29" s="29">
        <f t="shared" si="0"/>
        <v>23.487490674154387</v>
      </c>
      <c r="L29" s="29">
        <f t="shared" si="0"/>
        <v>13.137838816699285</v>
      </c>
      <c r="M29" s="92"/>
      <c r="N29" s="29">
        <v>5.3421387133015266</v>
      </c>
      <c r="O29" s="29">
        <v>34.69373341568339</v>
      </c>
      <c r="P29" s="29">
        <v>11.263174960817365</v>
      </c>
      <c r="Q29" s="29">
        <v>10.823372317617268</v>
      </c>
      <c r="R29" s="29">
        <v>23.520312849806569</v>
      </c>
      <c r="S29" s="29">
        <v>13.039289914833638</v>
      </c>
      <c r="T29" s="92"/>
      <c r="U29" s="29">
        <v>5.4321317817167438</v>
      </c>
      <c r="V29" s="29">
        <v>9.5894651421621457</v>
      </c>
      <c r="W29" s="29">
        <v>13.452903659593588</v>
      </c>
      <c r="X29" s="29">
        <v>48.368652950782199</v>
      </c>
      <c r="Y29" s="29">
        <v>20.771084126563025</v>
      </c>
      <c r="Z29" s="92"/>
      <c r="AA29" s="29">
        <v>5.2294722871306911</v>
      </c>
      <c r="AB29" s="29">
        <v>15.779767740336851</v>
      </c>
      <c r="AC29" s="29">
        <v>49.707022541806666</v>
      </c>
      <c r="AD29" s="29">
        <v>27.211543539600946</v>
      </c>
      <c r="AE29" s="92"/>
      <c r="AF29" s="29">
        <v>2.699306867579129</v>
      </c>
      <c r="AG29" s="29">
        <v>11.724810301157387</v>
      </c>
      <c r="AH29" s="29">
        <v>42.870674384556175</v>
      </c>
      <c r="AI29" s="29">
        <v>41.397908050336284</v>
      </c>
      <c r="AJ29" s="92"/>
      <c r="AK29" s="29">
        <v>1.7388098894504485</v>
      </c>
      <c r="AL29" s="29">
        <v>8.0992157188627942</v>
      </c>
      <c r="AM29" s="29">
        <v>39.762674583933936</v>
      </c>
      <c r="AN29" s="29">
        <v>49.825941550985689</v>
      </c>
    </row>
    <row r="30" spans="2:40" ht="15" customHeight="1" x14ac:dyDescent="0.2">
      <c r="B30" s="215"/>
      <c r="C30" s="32" t="s">
        <v>34</v>
      </c>
      <c r="D30" s="29">
        <f t="shared" ref="D30:L30" si="1">D10/$D10*100</f>
        <v>100</v>
      </c>
      <c r="E30" s="29"/>
      <c r="F30" s="29">
        <f t="shared" si="1"/>
        <v>45.458990116347294</v>
      </c>
      <c r="G30" s="29"/>
      <c r="H30" s="29"/>
      <c r="I30" s="29"/>
      <c r="J30" s="29"/>
      <c r="K30" s="29"/>
      <c r="L30" s="29">
        <f t="shared" si="1"/>
        <v>36.497928470995653</v>
      </c>
      <c r="N30" s="29">
        <v>39.828087057514061</v>
      </c>
      <c r="O30" s="29"/>
      <c r="P30" s="29"/>
      <c r="Q30" s="29"/>
      <c r="R30" s="29"/>
      <c r="S30" s="29">
        <v>38.798672943310478</v>
      </c>
      <c r="U30" s="29"/>
      <c r="V30" s="29">
        <v>39.828087057514061</v>
      </c>
      <c r="W30" s="29"/>
      <c r="X30" s="29"/>
      <c r="Y30" s="29">
        <v>45.785831061141849</v>
      </c>
      <c r="AA30" s="29">
        <v>25.4420051761699</v>
      </c>
      <c r="AB30" s="29"/>
      <c r="AC30" s="29"/>
      <c r="AD30" s="29">
        <v>57.253520001649029</v>
      </c>
      <c r="AF30" s="29"/>
      <c r="AG30" s="29"/>
      <c r="AH30" s="29"/>
      <c r="AI30" s="29">
        <v>68.103560473634047</v>
      </c>
      <c r="AK30" s="29"/>
      <c r="AL30" s="29"/>
      <c r="AM30" s="29"/>
      <c r="AN30" s="29">
        <v>77.270504941826374</v>
      </c>
    </row>
    <row r="31" spans="2:40" ht="15" customHeight="1" x14ac:dyDescent="0.2">
      <c r="B31" s="215"/>
      <c r="C31" s="102" t="s">
        <v>31</v>
      </c>
      <c r="D31" s="29">
        <f t="shared" ref="D31:G31" si="2">D11/$D11*100</f>
        <v>100</v>
      </c>
      <c r="E31" s="29">
        <f t="shared" si="2"/>
        <v>0</v>
      </c>
      <c r="F31" s="29"/>
      <c r="G31" s="29">
        <f t="shared" si="2"/>
        <v>79.793467363541112</v>
      </c>
      <c r="H31" s="29"/>
      <c r="I31" s="29"/>
      <c r="J31" s="29"/>
      <c r="K31" s="29"/>
      <c r="L31" s="29"/>
      <c r="N31" s="29"/>
      <c r="O31" s="29">
        <v>76.658538254422936</v>
      </c>
      <c r="P31" s="29">
        <v>20.164426313907857</v>
      </c>
      <c r="Q31" s="29"/>
      <c r="R31" s="29"/>
      <c r="S31" s="29"/>
      <c r="U31" s="29">
        <v>11.88676961116631</v>
      </c>
      <c r="V31" s="29">
        <v>8.4463165373026818</v>
      </c>
      <c r="W31" s="29">
        <v>17.414347062352668</v>
      </c>
      <c r="X31" s="29">
        <v>52.582673361186686</v>
      </c>
      <c r="Y31" s="29">
        <v>8.6547434933021403</v>
      </c>
      <c r="AA31" s="29">
        <v>3.7721707759324903</v>
      </c>
      <c r="AB31" s="29">
        <v>25.871251777040989</v>
      </c>
      <c r="AC31" s="29">
        <v>55.246773106950918</v>
      </c>
      <c r="AD31" s="29">
        <v>13.584238008910846</v>
      </c>
      <c r="AF31" s="29"/>
      <c r="AG31" s="29">
        <v>18.437319498006151</v>
      </c>
      <c r="AH31" s="29">
        <v>54.723044446391548</v>
      </c>
      <c r="AI31" s="29">
        <v>24.060516358588256</v>
      </c>
      <c r="AK31" s="29"/>
      <c r="AL31" s="29">
        <v>12.432990302925541</v>
      </c>
      <c r="AM31" s="29">
        <v>55.962363047157702</v>
      </c>
      <c r="AN31" s="29">
        <v>30.385581902922503</v>
      </c>
    </row>
    <row r="32" spans="2:40" ht="15" customHeight="1" x14ac:dyDescent="0.2">
      <c r="B32" s="215"/>
      <c r="C32" s="102" t="s">
        <v>7</v>
      </c>
      <c r="D32" s="29">
        <f t="shared" ref="D32:L32" si="3">D12/$D12*100</f>
        <v>100</v>
      </c>
      <c r="E32" s="29"/>
      <c r="F32" s="29"/>
      <c r="G32" s="29"/>
      <c r="H32" s="29"/>
      <c r="I32" s="29"/>
      <c r="J32" s="29">
        <f t="shared" si="3"/>
        <v>21.455869852013258</v>
      </c>
      <c r="K32" s="29">
        <f t="shared" si="3"/>
        <v>75.722152781509777</v>
      </c>
      <c r="L32" s="29">
        <f t="shared" si="3"/>
        <v>2.8219773664769638</v>
      </c>
      <c r="N32" s="29"/>
      <c r="O32" s="29"/>
      <c r="P32" s="29"/>
      <c r="Q32" s="29">
        <v>23.344064465404781</v>
      </c>
      <c r="R32" s="29">
        <v>75.827969355695402</v>
      </c>
      <c r="S32" s="29"/>
      <c r="U32" s="29"/>
      <c r="V32" s="29"/>
      <c r="W32" s="29">
        <v>7.4364764185303205</v>
      </c>
      <c r="X32" s="29">
        <v>79.508184462458203</v>
      </c>
      <c r="Y32" s="29">
        <v>12.495100040001054</v>
      </c>
      <c r="AA32" s="29"/>
      <c r="AB32" s="29">
        <v>4.6191728525590943</v>
      </c>
      <c r="AC32" s="29">
        <v>78.927234101176538</v>
      </c>
      <c r="AD32" s="29">
        <v>16.381866759824263</v>
      </c>
      <c r="AF32" s="29"/>
      <c r="AG32" s="29">
        <v>1.9245742003432753</v>
      </c>
      <c r="AH32" s="29">
        <v>56.608079925587262</v>
      </c>
      <c r="AI32" s="29">
        <v>40.981867161161816</v>
      </c>
      <c r="AK32" s="29"/>
      <c r="AL32" s="29">
        <v>2.3095863245057764</v>
      </c>
      <c r="AM32" s="29">
        <v>43.989542287913828</v>
      </c>
      <c r="AN32" s="29">
        <v>53.215392674672742</v>
      </c>
    </row>
    <row r="33" spans="2:40" ht="15" customHeight="1" x14ac:dyDescent="0.2">
      <c r="B33" s="215"/>
      <c r="C33" s="102" t="s">
        <v>32</v>
      </c>
      <c r="D33" s="29">
        <f t="shared" ref="D33:L33" si="4">D13/$D13*100</f>
        <v>100</v>
      </c>
      <c r="E33" s="29"/>
      <c r="F33" s="29"/>
      <c r="G33" s="29">
        <f t="shared" si="4"/>
        <v>5.320370644070616</v>
      </c>
      <c r="H33" s="29">
        <f t="shared" si="4"/>
        <v>6.9649966802968617</v>
      </c>
      <c r="I33" s="29">
        <f t="shared" si="4"/>
        <v>5.474191254496704</v>
      </c>
      <c r="J33" s="29">
        <f t="shared" si="4"/>
        <v>15.806775800158137</v>
      </c>
      <c r="K33" s="29"/>
      <c r="L33" s="29">
        <f t="shared" si="4"/>
        <v>66.433665620977649</v>
      </c>
      <c r="N33" s="29"/>
      <c r="O33" s="29"/>
      <c r="P33" s="29">
        <v>4.5345770915443966</v>
      </c>
      <c r="Q33" s="29">
        <v>32.244541590764115</v>
      </c>
      <c r="R33" s="29"/>
      <c r="S33" s="29">
        <v>59.285912452441181</v>
      </c>
      <c r="U33" s="29"/>
      <c r="V33" s="29"/>
      <c r="W33" s="29">
        <v>31.231174840998836</v>
      </c>
      <c r="X33" s="29"/>
      <c r="Y33" s="29">
        <v>64.558142384125276</v>
      </c>
      <c r="AA33" s="29"/>
      <c r="AB33" s="29">
        <v>16.521881990632931</v>
      </c>
      <c r="AC33" s="29"/>
      <c r="AD33" s="29">
        <v>78.491149400354288</v>
      </c>
      <c r="AF33" s="29"/>
      <c r="AG33" s="29">
        <v>10.560055537641967</v>
      </c>
      <c r="AH33" s="29">
        <v>6.7910547806767489</v>
      </c>
      <c r="AI33" s="29">
        <v>82.187818520461718</v>
      </c>
      <c r="AK33" s="29"/>
      <c r="AL33" s="29">
        <v>6.3659850612960343</v>
      </c>
      <c r="AM33" s="29">
        <v>5.4527472341768473</v>
      </c>
      <c r="AN33" s="29">
        <v>87.470011980542822</v>
      </c>
    </row>
    <row r="34" spans="2:40" ht="15" customHeight="1" x14ac:dyDescent="0.2">
      <c r="B34" s="215" t="s">
        <v>1</v>
      </c>
      <c r="C34" s="102" t="s">
        <v>3</v>
      </c>
      <c r="D34" s="29">
        <f t="shared" ref="D34:L34" si="5">D14/$D14*100</f>
        <v>100</v>
      </c>
      <c r="E34" s="29">
        <f t="shared" si="5"/>
        <v>1.4389447222314511</v>
      </c>
      <c r="F34" s="29">
        <f t="shared" si="5"/>
        <v>9.0705389638195424</v>
      </c>
      <c r="G34" s="29">
        <f t="shared" si="5"/>
        <v>33.334230189060435</v>
      </c>
      <c r="H34" s="29">
        <f t="shared" si="5"/>
        <v>11.744211398456653</v>
      </c>
      <c r="I34" s="29"/>
      <c r="J34" s="29">
        <f t="shared" si="5"/>
        <v>8.749802808714783</v>
      </c>
      <c r="K34" s="29">
        <f t="shared" si="5"/>
        <v>19.162372300576013</v>
      </c>
      <c r="L34" s="29">
        <f t="shared" si="5"/>
        <v>15.586402546313844</v>
      </c>
      <c r="N34" s="29">
        <v>8.296457773899963</v>
      </c>
      <c r="O34" s="29">
        <v>31.618075447280081</v>
      </c>
      <c r="P34" s="29">
        <v>12.040998402178374</v>
      </c>
      <c r="Q34" s="29">
        <v>11.564830883184317</v>
      </c>
      <c r="R34" s="29">
        <v>18.906723150496475</v>
      </c>
      <c r="S34" s="29">
        <v>16.684204967271601</v>
      </c>
      <c r="U34" s="29">
        <v>6.7851102723010897</v>
      </c>
      <c r="V34" s="29">
        <v>12.251973685130736</v>
      </c>
      <c r="W34" s="29">
        <v>13.883943085779812</v>
      </c>
      <c r="X34" s="29">
        <v>38.563223812490321</v>
      </c>
      <c r="Y34" s="29">
        <v>25.953702179650133</v>
      </c>
      <c r="AA34" s="29">
        <v>6.570125714282141</v>
      </c>
      <c r="AB34" s="29">
        <v>16.789011967486942</v>
      </c>
      <c r="AC34" s="29">
        <v>39.851042702583719</v>
      </c>
      <c r="AD34" s="29">
        <v>33.830136268946475</v>
      </c>
      <c r="AF34" s="29">
        <v>3.5833452793505494</v>
      </c>
      <c r="AG34" s="29">
        <v>12.884577914449146</v>
      </c>
      <c r="AH34" s="29">
        <v>35.90908887302546</v>
      </c>
      <c r="AI34" s="29">
        <v>45.811879356759803</v>
      </c>
      <c r="AK34" s="29"/>
      <c r="AL34" s="29">
        <v>9.5622835558427361</v>
      </c>
      <c r="AM34" s="29">
        <v>32.80132833777953</v>
      </c>
      <c r="AN34" s="29">
        <v>54.347455050720342</v>
      </c>
    </row>
    <row r="35" spans="2:40" ht="15" customHeight="1" x14ac:dyDescent="0.2">
      <c r="B35" s="215"/>
      <c r="C35" s="32" t="s">
        <v>34</v>
      </c>
      <c r="D35" s="29">
        <f t="shared" ref="D35:L35" si="6">D15/$D15*100</f>
        <v>100</v>
      </c>
      <c r="E35" s="29"/>
      <c r="F35" s="29">
        <f t="shared" si="6"/>
        <v>51.807086956491069</v>
      </c>
      <c r="G35" s="29"/>
      <c r="H35" s="29"/>
      <c r="I35" s="29"/>
      <c r="J35" s="29"/>
      <c r="K35" s="29"/>
      <c r="L35" s="29">
        <f t="shared" si="6"/>
        <v>33.810285326096562</v>
      </c>
      <c r="N35" s="29">
        <v>47.385862189417175</v>
      </c>
      <c r="O35" s="29"/>
      <c r="P35" s="29"/>
      <c r="Q35" s="29"/>
      <c r="R35" s="29"/>
      <c r="S35" s="29">
        <v>42.340832298145422</v>
      </c>
      <c r="U35" s="29"/>
      <c r="V35" s="29">
        <v>36.17684899068297</v>
      </c>
      <c r="W35" s="29"/>
      <c r="X35" s="29"/>
      <c r="Y35" s="29">
        <v>50.871379270194304</v>
      </c>
      <c r="AA35" s="29">
        <v>25.591640916146613</v>
      </c>
      <c r="AB35" s="29"/>
      <c r="AC35" s="29"/>
      <c r="AD35" s="29">
        <v>61.456587344730664</v>
      </c>
      <c r="AF35" s="29"/>
      <c r="AG35" s="29"/>
      <c r="AH35" s="29"/>
      <c r="AI35" s="29">
        <v>76.151117624241991</v>
      </c>
      <c r="AK35" s="29"/>
      <c r="AL35" s="29"/>
      <c r="AM35" s="29"/>
      <c r="AN35" s="29">
        <v>87.048228260877281</v>
      </c>
    </row>
    <row r="36" spans="2:40" ht="15" customHeight="1" x14ac:dyDescent="0.2">
      <c r="B36" s="215"/>
      <c r="C36" s="102" t="s">
        <v>31</v>
      </c>
      <c r="D36" s="29">
        <f t="shared" ref="D36:G36" si="7">D16/$D16*100</f>
        <v>100</v>
      </c>
      <c r="E36" s="29">
        <f t="shared" si="7"/>
        <v>0</v>
      </c>
      <c r="F36" s="29"/>
      <c r="G36" s="29">
        <f t="shared" si="7"/>
        <v>75.385590955153702</v>
      </c>
      <c r="H36" s="29"/>
      <c r="I36" s="29"/>
      <c r="J36" s="29"/>
      <c r="K36" s="29"/>
      <c r="L36" s="29"/>
      <c r="N36" s="29"/>
      <c r="O36" s="29">
        <v>72.097169336798828</v>
      </c>
      <c r="P36" s="29">
        <v>24.718120310338787</v>
      </c>
      <c r="Q36" s="29"/>
      <c r="R36" s="29"/>
      <c r="S36" s="29"/>
      <c r="U36" s="29">
        <v>15.310206088573612</v>
      </c>
      <c r="V36" s="29">
        <v>12.414587418381295</v>
      </c>
      <c r="W36" s="29">
        <v>18.028169577118611</v>
      </c>
      <c r="X36" s="29">
        <v>43.840699305790139</v>
      </c>
      <c r="Y36" s="29">
        <v>9.7301152447476369</v>
      </c>
      <c r="AA36" s="29"/>
      <c r="AB36" s="29">
        <v>29.766534630111114</v>
      </c>
      <c r="AC36" s="29">
        <v>47.753487656787662</v>
      </c>
      <c r="AD36" s="29">
        <v>15.475169217830192</v>
      </c>
      <c r="AF36" s="29"/>
      <c r="AG36" s="29">
        <v>23.097001184812395</v>
      </c>
      <c r="AH36" s="29">
        <v>45.797093481288897</v>
      </c>
      <c r="AI36" s="29">
        <v>27.337662824236418</v>
      </c>
      <c r="AK36" s="29"/>
      <c r="AL36" s="29">
        <v>18.139224103542414</v>
      </c>
      <c r="AM36" s="29">
        <v>45.724820560621332</v>
      </c>
      <c r="AN36" s="29">
        <v>33.647884636283948</v>
      </c>
    </row>
    <row r="37" spans="2:40" ht="15" customHeight="1" x14ac:dyDescent="0.2">
      <c r="B37" s="215"/>
      <c r="C37" s="102" t="s">
        <v>7</v>
      </c>
      <c r="D37" s="29">
        <f t="shared" ref="D37:K37" si="8">D17/$D17*100</f>
        <v>100</v>
      </c>
      <c r="E37" s="29"/>
      <c r="F37" s="29"/>
      <c r="G37" s="29"/>
      <c r="H37" s="29"/>
      <c r="I37" s="29"/>
      <c r="J37" s="29">
        <f t="shared" si="8"/>
        <v>25.879552913031016</v>
      </c>
      <c r="K37" s="29">
        <f t="shared" si="8"/>
        <v>71.528778227159961</v>
      </c>
      <c r="L37" s="29"/>
      <c r="N37" s="29"/>
      <c r="O37" s="29"/>
      <c r="P37" s="29"/>
      <c r="Q37" s="29">
        <v>28.142770780294601</v>
      </c>
      <c r="R37" s="29">
        <v>70.574498085162531</v>
      </c>
      <c r="S37" s="29"/>
      <c r="U37" s="29"/>
      <c r="V37" s="29"/>
      <c r="W37" s="29">
        <v>7.8274197608736786</v>
      </c>
      <c r="X37" s="29">
        <v>72.699312759267158</v>
      </c>
      <c r="Y37" s="29">
        <v>18.190536345316268</v>
      </c>
      <c r="AA37" s="29"/>
      <c r="AB37" s="29"/>
      <c r="AC37" s="29">
        <v>70.462301482726772</v>
      </c>
      <c r="AD37" s="29">
        <v>23.999703214386393</v>
      </c>
      <c r="AF37" s="29"/>
      <c r="AG37" s="29"/>
      <c r="AH37" s="29">
        <v>58.021532873100647</v>
      </c>
      <c r="AI37" s="29">
        <v>38.301446090252739</v>
      </c>
      <c r="AK37" s="29"/>
      <c r="AL37" s="29">
        <v>2.4274433635363457</v>
      </c>
      <c r="AM37" s="29">
        <v>47.444242524341739</v>
      </c>
      <c r="AN37" s="29">
        <v>49.01675534456124</v>
      </c>
    </row>
    <row r="38" spans="2:40" ht="15" customHeight="1" x14ac:dyDescent="0.2">
      <c r="B38" s="215"/>
      <c r="C38" s="102" t="s">
        <v>32</v>
      </c>
      <c r="D38" s="29">
        <f t="shared" ref="D38:L38" si="9">D18/$D18*100</f>
        <v>100</v>
      </c>
      <c r="E38" s="29"/>
      <c r="F38" s="29"/>
      <c r="G38" s="29"/>
      <c r="H38" s="29"/>
      <c r="I38" s="29"/>
      <c r="J38" s="29">
        <f t="shared" si="9"/>
        <v>14.93514667136407</v>
      </c>
      <c r="K38" s="29"/>
      <c r="L38" s="29">
        <f t="shared" si="9"/>
        <v>71.341285839710551</v>
      </c>
      <c r="N38" s="29"/>
      <c r="O38" s="29"/>
      <c r="P38" s="29"/>
      <c r="Q38" s="29">
        <v>33.092701270066577</v>
      </c>
      <c r="R38" s="29"/>
      <c r="S38" s="29">
        <v>61.992278920798505</v>
      </c>
      <c r="U38" s="29"/>
      <c r="V38" s="29"/>
      <c r="W38" s="29">
        <v>32.373180886724874</v>
      </c>
      <c r="X38" s="29"/>
      <c r="Y38" s="29">
        <v>65.25318699487741</v>
      </c>
      <c r="AA38" s="29"/>
      <c r="AB38" s="29">
        <v>16.688075122252421</v>
      </c>
      <c r="AC38" s="29"/>
      <c r="AD38" s="29">
        <v>81.412224285666369</v>
      </c>
      <c r="AF38" s="29"/>
      <c r="AG38" s="29">
        <v>11.689259418443577</v>
      </c>
      <c r="AH38" s="29"/>
      <c r="AI38" s="29">
        <v>84.806738371867311</v>
      </c>
      <c r="AK38" s="29"/>
      <c r="AL38" s="29"/>
      <c r="AM38" s="29"/>
      <c r="AN38" s="29">
        <v>93.107692941664851</v>
      </c>
    </row>
    <row r="39" spans="2:40" ht="15" customHeight="1" x14ac:dyDescent="0.2">
      <c r="B39" s="215" t="s">
        <v>2</v>
      </c>
      <c r="C39" s="102" t="s">
        <v>3</v>
      </c>
      <c r="D39" s="29">
        <f t="shared" ref="D39:L39" si="10">D19/$D19*100</f>
        <v>100</v>
      </c>
      <c r="E39" s="29">
        <f t="shared" si="10"/>
        <v>0.42388129027799876</v>
      </c>
      <c r="F39" s="29"/>
      <c r="G39" s="29">
        <f t="shared" si="10"/>
        <v>39.578812414432953</v>
      </c>
      <c r="H39" s="29">
        <f t="shared" si="10"/>
        <v>8.712515450652667</v>
      </c>
      <c r="I39" s="29"/>
      <c r="J39" s="29">
        <f t="shared" si="10"/>
        <v>7.9128091261796403</v>
      </c>
      <c r="K39" s="29">
        <f t="shared" si="10"/>
        <v>27.912153009587552</v>
      </c>
      <c r="L39" s="29">
        <f t="shared" si="10"/>
        <v>10.632920621507921</v>
      </c>
      <c r="N39" s="29"/>
      <c r="O39" s="29">
        <v>37.840178621114909</v>
      </c>
      <c r="P39" s="29">
        <v>10.467449667925703</v>
      </c>
      <c r="Q39" s="29">
        <v>10.064848849591513</v>
      </c>
      <c r="R39" s="29">
        <v>28.240085769406615</v>
      </c>
      <c r="S39" s="29">
        <v>9.3104859942527938</v>
      </c>
      <c r="U39" s="29">
        <v>4.0480140649600758</v>
      </c>
      <c r="V39" s="29">
        <v>6.8656781263410824</v>
      </c>
      <c r="W39" s="29">
        <v>13.011943725228914</v>
      </c>
      <c r="X39" s="29">
        <v>58.399757129571164</v>
      </c>
      <c r="Y39" s="29">
        <v>15.469186486370178</v>
      </c>
      <c r="AA39" s="29">
        <v>3.8579632990244299</v>
      </c>
      <c r="AB39" s="29">
        <v>14.747295439369646</v>
      </c>
      <c r="AC39" s="29">
        <v>59.789840861833035</v>
      </c>
      <c r="AD39" s="29">
        <v>20.440621813618819</v>
      </c>
      <c r="AF39" s="29"/>
      <c r="AG39" s="29">
        <v>10.538350270898993</v>
      </c>
      <c r="AH39" s="29">
        <v>49.992482979654383</v>
      </c>
      <c r="AI39" s="29">
        <v>36.882347803818561</v>
      </c>
      <c r="AK39" s="29"/>
      <c r="AL39" s="29">
        <v>6.6024749147232038</v>
      </c>
      <c r="AM39" s="29">
        <v>46.884238406887832</v>
      </c>
      <c r="AN39" s="29">
        <v>45.200363993700186</v>
      </c>
    </row>
    <row r="40" spans="2:40" ht="15" customHeight="1" x14ac:dyDescent="0.2">
      <c r="B40" s="215"/>
      <c r="C40" s="32" t="s">
        <v>34</v>
      </c>
      <c r="D40" s="29">
        <f t="shared" ref="D40:L40" si="11">D20/$D20*100</f>
        <v>100</v>
      </c>
      <c r="E40" s="29"/>
      <c r="F40" s="29"/>
      <c r="G40" s="29"/>
      <c r="H40" s="29"/>
      <c r="I40" s="29"/>
      <c r="J40" s="29"/>
      <c r="K40" s="29"/>
      <c r="L40" s="29">
        <f t="shared" si="11"/>
        <v>41.717141056613187</v>
      </c>
      <c r="N40" s="29"/>
      <c r="O40" s="29"/>
      <c r="P40" s="29"/>
      <c r="Q40" s="29"/>
      <c r="R40" s="29"/>
      <c r="S40" s="29"/>
      <c r="U40" s="29"/>
      <c r="V40" s="29">
        <v>46.918532717183723</v>
      </c>
      <c r="W40" s="29"/>
      <c r="X40" s="29"/>
      <c r="Y40" s="29"/>
      <c r="AA40" s="29"/>
      <c r="AB40" s="29"/>
      <c r="AC40" s="29"/>
      <c r="AD40" s="29">
        <v>49.091460980962452</v>
      </c>
      <c r="AF40" s="29"/>
      <c r="AG40" s="29"/>
      <c r="AH40" s="29"/>
      <c r="AI40" s="29">
        <v>52.4757746034579</v>
      </c>
      <c r="AK40" s="29"/>
      <c r="AL40" s="29"/>
      <c r="AM40" s="29"/>
      <c r="AN40" s="29">
        <v>58.282858943386792</v>
      </c>
    </row>
    <row r="41" spans="2:40" ht="15" customHeight="1" x14ac:dyDescent="0.2">
      <c r="B41" s="215"/>
      <c r="C41" s="102" t="s">
        <v>31</v>
      </c>
      <c r="D41" s="29">
        <f t="shared" ref="D41:G41" si="12">D21/$D21*100</f>
        <v>100</v>
      </c>
      <c r="E41" s="29">
        <f t="shared" si="12"/>
        <v>0</v>
      </c>
      <c r="F41" s="29"/>
      <c r="G41" s="29">
        <f t="shared" si="12"/>
        <v>84.027873614936397</v>
      </c>
      <c r="H41" s="29"/>
      <c r="I41" s="29"/>
      <c r="J41" s="29"/>
      <c r="K41" s="29"/>
      <c r="L41" s="29"/>
      <c r="N41" s="29"/>
      <c r="O41" s="29">
        <v>81.040396380697715</v>
      </c>
      <c r="P41" s="29">
        <v>15.789941065470664</v>
      </c>
      <c r="Q41" s="29"/>
      <c r="R41" s="29"/>
      <c r="S41" s="29"/>
      <c r="U41" s="29">
        <v>8.5980610635305137</v>
      </c>
      <c r="V41" s="29"/>
      <c r="W41" s="29">
        <v>16.824681279340854</v>
      </c>
      <c r="X41" s="29">
        <v>60.98061063530492</v>
      </c>
      <c r="Y41" s="29">
        <v>7.6216925533462918</v>
      </c>
      <c r="AA41" s="29"/>
      <c r="AB41" s="29">
        <v>22.129266173133313</v>
      </c>
      <c r="AC41" s="29">
        <v>62.445163400581237</v>
      </c>
      <c r="AD41" s="29">
        <v>11.767723617361842</v>
      </c>
      <c r="AF41" s="29"/>
      <c r="AG41" s="29">
        <v>13.961017661008942</v>
      </c>
      <c r="AH41" s="29">
        <v>63.297718294858718</v>
      </c>
      <c r="AI41" s="29">
        <v>20.912340639670433</v>
      </c>
      <c r="AK41" s="29"/>
      <c r="AL41" s="29">
        <v>6.9513229786614881</v>
      </c>
      <c r="AM41" s="29">
        <v>65.797011274005229</v>
      </c>
      <c r="AN41" s="29">
        <v>27.251665747333085</v>
      </c>
    </row>
    <row r="42" spans="2:40" ht="15" customHeight="1" x14ac:dyDescent="0.2">
      <c r="B42" s="215"/>
      <c r="C42" s="102" t="s">
        <v>7</v>
      </c>
      <c r="D42" s="29">
        <f t="shared" ref="D42:K42" si="13">D22/$D22*100</f>
        <v>100</v>
      </c>
      <c r="E42" s="29"/>
      <c r="F42" s="29"/>
      <c r="G42" s="29"/>
      <c r="H42" s="29"/>
      <c r="I42" s="29"/>
      <c r="J42" s="29">
        <f t="shared" si="13"/>
        <v>18.025631270203629</v>
      </c>
      <c r="K42" s="29">
        <f t="shared" si="13"/>
        <v>78.973804173777509</v>
      </c>
      <c r="L42" s="29"/>
      <c r="N42" s="29"/>
      <c r="O42" s="29"/>
      <c r="P42" s="29"/>
      <c r="Q42" s="29">
        <v>19.623023125629995</v>
      </c>
      <c r="R42" s="29">
        <v>79.901647237235252</v>
      </c>
      <c r="S42" s="29"/>
      <c r="U42" s="29"/>
      <c r="V42" s="29"/>
      <c r="W42" s="29">
        <v>7.1333288110479716</v>
      </c>
      <c r="X42" s="29">
        <v>84.787960181631078</v>
      </c>
      <c r="Y42" s="29">
        <v>8.0787110073209334</v>
      </c>
      <c r="AA42" s="29"/>
      <c r="AB42" s="29">
        <v>4.0340388025351448</v>
      </c>
      <c r="AC42" s="29">
        <v>85.491162407004353</v>
      </c>
      <c r="AD42" s="29">
        <v>10.474798790460486</v>
      </c>
      <c r="AF42" s="29"/>
      <c r="AG42" s="29"/>
      <c r="AH42" s="29">
        <v>55.512051849602869</v>
      </c>
      <c r="AI42" s="29">
        <v>43.060335181158962</v>
      </c>
      <c r="AK42" s="29"/>
      <c r="AL42" s="29">
        <v>2.2181969196040008</v>
      </c>
      <c r="AM42" s="29">
        <v>41.310678120629916</v>
      </c>
      <c r="AN42" s="29">
        <v>56.471124959765987</v>
      </c>
    </row>
    <row r="43" spans="2:40" ht="15" customHeight="1" x14ac:dyDescent="0.2">
      <c r="B43" s="215"/>
      <c r="C43" s="102" t="s">
        <v>32</v>
      </c>
      <c r="D43" s="29">
        <f t="shared" ref="D43:L43" si="14">D23/$D23*100</f>
        <v>100</v>
      </c>
      <c r="E43" s="29"/>
      <c r="F43" s="29"/>
      <c r="G43" s="29"/>
      <c r="H43" s="29">
        <f t="shared" si="14"/>
        <v>9.7248942879284215</v>
      </c>
      <c r="I43" s="29"/>
      <c r="J43" s="29">
        <f t="shared" si="14"/>
        <v>17.002854390319087</v>
      </c>
      <c r="K43" s="29"/>
      <c r="L43" s="29">
        <f t="shared" si="14"/>
        <v>59.69926531429163</v>
      </c>
      <c r="N43" s="29"/>
      <c r="O43" s="29"/>
      <c r="P43" s="29">
        <v>8.5001170342042922</v>
      </c>
      <c r="Q43" s="29">
        <v>31.080668562731063</v>
      </c>
      <c r="R43" s="29"/>
      <c r="S43" s="29">
        <v>55.572146031612533</v>
      </c>
      <c r="U43" s="29"/>
      <c r="V43" s="29"/>
      <c r="W43" s="29">
        <v>29.664076018800206</v>
      </c>
      <c r="X43" s="29"/>
      <c r="Y43" s="29">
        <v>63.604378964954734</v>
      </c>
      <c r="AA43" s="29"/>
      <c r="AB43" s="29">
        <v>16.293826227011468</v>
      </c>
      <c r="AC43" s="29"/>
      <c r="AD43" s="29">
        <v>74.482752921667995</v>
      </c>
      <c r="AF43" s="29"/>
      <c r="AG43" s="29">
        <v>9.010524273557154</v>
      </c>
      <c r="AH43" s="29">
        <v>11.301658057934345</v>
      </c>
      <c r="AI43" s="29">
        <v>78.5940492668487</v>
      </c>
      <c r="AK43" s="29"/>
      <c r="AL43" s="29">
        <v>7.7145564771464299</v>
      </c>
      <c r="AM43" s="29">
        <v>10.864380999079431</v>
      </c>
      <c r="AN43" s="29">
        <v>79.733797949828585</v>
      </c>
    </row>
    <row r="44" spans="2:40" ht="15" customHeight="1" x14ac:dyDescent="0.2"/>
    <row r="45" spans="2:40" ht="15" customHeight="1" x14ac:dyDescent="0.2"/>
    <row r="47" spans="2:40" x14ac:dyDescent="0.2">
      <c r="B47" s="215" t="s">
        <v>53</v>
      </c>
      <c r="C47" s="215"/>
      <c r="D47" s="215" t="s">
        <v>3</v>
      </c>
      <c r="E47" s="227" t="s">
        <v>65</v>
      </c>
      <c r="F47" s="228"/>
      <c r="G47" s="228"/>
      <c r="H47" s="228"/>
      <c r="I47" s="228"/>
      <c r="J47" s="228"/>
      <c r="K47" s="228"/>
      <c r="L47" s="229"/>
      <c r="N47" s="227" t="s">
        <v>66</v>
      </c>
      <c r="O47" s="228"/>
      <c r="P47" s="228"/>
      <c r="Q47" s="228"/>
      <c r="R47" s="228"/>
      <c r="S47" s="229"/>
      <c r="U47" s="227" t="s">
        <v>67</v>
      </c>
      <c r="V47" s="228"/>
      <c r="W47" s="228"/>
      <c r="X47" s="228"/>
      <c r="Y47" s="229"/>
      <c r="AA47" s="227" t="s">
        <v>68</v>
      </c>
      <c r="AB47" s="228"/>
      <c r="AC47" s="228"/>
      <c r="AD47" s="229"/>
      <c r="AF47" s="227" t="s">
        <v>69</v>
      </c>
      <c r="AG47" s="228"/>
      <c r="AH47" s="228"/>
      <c r="AI47" s="229"/>
      <c r="AK47" s="138" t="s">
        <v>70</v>
      </c>
      <c r="AL47" s="137"/>
      <c r="AM47" s="137"/>
      <c r="AN47" s="139"/>
    </row>
    <row r="48" spans="2:40" ht="60" x14ac:dyDescent="0.2">
      <c r="B48" s="215"/>
      <c r="C48" s="215"/>
      <c r="D48" s="215"/>
      <c r="E48" s="27" t="s">
        <v>56</v>
      </c>
      <c r="F48" s="27" t="s">
        <v>40</v>
      </c>
      <c r="G48" s="27" t="s">
        <v>41</v>
      </c>
      <c r="H48" s="27" t="s">
        <v>37</v>
      </c>
      <c r="I48" s="50" t="s">
        <v>38</v>
      </c>
      <c r="J48" s="27" t="s">
        <v>39</v>
      </c>
      <c r="K48" s="27" t="s">
        <v>8</v>
      </c>
      <c r="L48" s="27" t="s">
        <v>9</v>
      </c>
      <c r="N48" s="27" t="s">
        <v>40</v>
      </c>
      <c r="O48" s="27" t="s">
        <v>41</v>
      </c>
      <c r="P48" s="27" t="s">
        <v>37</v>
      </c>
      <c r="Q48" s="27" t="s">
        <v>39</v>
      </c>
      <c r="R48" s="27" t="s">
        <v>8</v>
      </c>
      <c r="S48" s="27" t="s">
        <v>9</v>
      </c>
      <c r="U48" s="27" t="s">
        <v>41</v>
      </c>
      <c r="V48" s="27" t="s">
        <v>37</v>
      </c>
      <c r="W48" s="27" t="s">
        <v>39</v>
      </c>
      <c r="X48" s="27" t="s">
        <v>8</v>
      </c>
      <c r="Y48" s="27" t="s">
        <v>9</v>
      </c>
      <c r="AA48" s="27" t="s">
        <v>37</v>
      </c>
      <c r="AB48" s="27" t="s">
        <v>39</v>
      </c>
      <c r="AC48" s="27" t="s">
        <v>8</v>
      </c>
      <c r="AD48" s="27" t="s">
        <v>9</v>
      </c>
      <c r="AF48" s="27" t="s">
        <v>37</v>
      </c>
      <c r="AG48" s="27" t="s">
        <v>39</v>
      </c>
      <c r="AH48" s="27" t="s">
        <v>8</v>
      </c>
      <c r="AI48" s="27" t="s">
        <v>9</v>
      </c>
      <c r="AK48" s="27" t="s">
        <v>37</v>
      </c>
      <c r="AL48" s="27" t="s">
        <v>39</v>
      </c>
      <c r="AM48" s="27" t="s">
        <v>8</v>
      </c>
      <c r="AN48" s="27" t="s">
        <v>9</v>
      </c>
    </row>
    <row r="49" spans="2:40" ht="15" customHeight="1" x14ac:dyDescent="0.2">
      <c r="B49" s="215" t="s">
        <v>0</v>
      </c>
      <c r="C49" s="38" t="s">
        <v>3</v>
      </c>
      <c r="D49" s="29">
        <f>D9/D$9*100</f>
        <v>100</v>
      </c>
      <c r="E49" s="29">
        <f t="shared" ref="E49:L49" si="15">E9/E$9*100</f>
        <v>100</v>
      </c>
      <c r="F49" s="29">
        <f t="shared" si="15"/>
        <v>100</v>
      </c>
      <c r="G49" s="29">
        <f t="shared" si="15"/>
        <v>100</v>
      </c>
      <c r="H49" s="29">
        <f t="shared" si="15"/>
        <v>100</v>
      </c>
      <c r="I49" s="29">
        <f t="shared" si="15"/>
        <v>100</v>
      </c>
      <c r="J49" s="29">
        <f t="shared" si="15"/>
        <v>100</v>
      </c>
      <c r="K49" s="29">
        <f t="shared" si="15"/>
        <v>100</v>
      </c>
      <c r="L49" s="29">
        <f t="shared" si="15"/>
        <v>100</v>
      </c>
      <c r="M49" s="92"/>
      <c r="N49" s="29">
        <v>100</v>
      </c>
      <c r="O49" s="29">
        <v>100</v>
      </c>
      <c r="P49" s="29">
        <v>100</v>
      </c>
      <c r="Q49" s="29">
        <v>100</v>
      </c>
      <c r="R49" s="29">
        <v>100</v>
      </c>
      <c r="S49" s="29">
        <v>100</v>
      </c>
      <c r="T49" s="92"/>
      <c r="U49" s="29">
        <v>100</v>
      </c>
      <c r="V49" s="29">
        <v>100</v>
      </c>
      <c r="W49" s="29">
        <v>100</v>
      </c>
      <c r="X49" s="29">
        <v>100</v>
      </c>
      <c r="Y49" s="29">
        <v>100</v>
      </c>
      <c r="Z49" s="92"/>
      <c r="AA49" s="29">
        <v>100</v>
      </c>
      <c r="AB49" s="29">
        <v>100</v>
      </c>
      <c r="AC49" s="29">
        <v>100</v>
      </c>
      <c r="AD49" s="29">
        <v>100</v>
      </c>
      <c r="AE49" s="92"/>
      <c r="AF49" s="29">
        <v>100</v>
      </c>
      <c r="AG49" s="29">
        <v>100</v>
      </c>
      <c r="AH49" s="29">
        <v>100</v>
      </c>
      <c r="AI49" s="29">
        <v>100</v>
      </c>
      <c r="AJ49" s="92"/>
      <c r="AK49" s="29">
        <v>100</v>
      </c>
      <c r="AL49" s="29">
        <v>100</v>
      </c>
      <c r="AM49" s="29">
        <v>100</v>
      </c>
      <c r="AN49" s="29">
        <v>100</v>
      </c>
    </row>
    <row r="50" spans="2:40" ht="15" customHeight="1" x14ac:dyDescent="0.2">
      <c r="B50" s="215"/>
      <c r="C50" s="32" t="s">
        <v>34</v>
      </c>
      <c r="D50" s="29">
        <f t="shared" ref="D50:L50" si="16">D10/D$9*100</f>
        <v>13.412993462596306</v>
      </c>
      <c r="E50" s="29"/>
      <c r="F50" s="29">
        <f t="shared" si="16"/>
        <v>100</v>
      </c>
      <c r="G50" s="29"/>
      <c r="H50" s="29"/>
      <c r="I50" s="29"/>
      <c r="J50" s="29"/>
      <c r="K50" s="29"/>
      <c r="L50" s="29">
        <f t="shared" si="16"/>
        <v>37.26232927728708</v>
      </c>
      <c r="N50" s="29">
        <v>100</v>
      </c>
      <c r="O50" s="29"/>
      <c r="P50" s="29"/>
      <c r="Q50" s="29"/>
      <c r="R50" s="29"/>
      <c r="S50" s="29">
        <v>39.910635467504697</v>
      </c>
      <c r="U50" s="29"/>
      <c r="V50" s="29">
        <v>55.708411617386922</v>
      </c>
      <c r="W50" s="29"/>
      <c r="X50" s="29"/>
      <c r="Y50" s="29">
        <v>29.566345644773683</v>
      </c>
      <c r="AA50" s="29">
        <v>65.255809834408254</v>
      </c>
      <c r="AB50" s="29"/>
      <c r="AC50" s="29"/>
      <c r="AD50" s="29">
        <v>28.221151379199089</v>
      </c>
      <c r="AF50" s="29"/>
      <c r="AG50" s="29"/>
      <c r="AH50" s="29"/>
      <c r="AI50" s="29">
        <v>22.065670813647923</v>
      </c>
      <c r="AK50" s="29"/>
      <c r="AL50" s="29"/>
      <c r="AM50" s="29"/>
      <c r="AN50" s="29">
        <v>20.800987304488373</v>
      </c>
    </row>
    <row r="51" spans="2:40" ht="15" customHeight="1" x14ac:dyDescent="0.2">
      <c r="B51" s="215"/>
      <c r="C51" s="102" t="s">
        <v>31</v>
      </c>
      <c r="D51" s="29">
        <f t="shared" ref="D51:G51" si="17">D11/D$9*100</f>
        <v>44.935048639231127</v>
      </c>
      <c r="E51" s="29">
        <f t="shared" si="17"/>
        <v>0</v>
      </c>
      <c r="F51" s="29"/>
      <c r="G51" s="29">
        <f t="shared" si="17"/>
        <v>98.446592772726177</v>
      </c>
      <c r="H51" s="29"/>
      <c r="I51" s="29"/>
      <c r="J51" s="29"/>
      <c r="K51" s="29"/>
      <c r="L51" s="29"/>
      <c r="N51" s="29"/>
      <c r="O51" s="29">
        <v>99.287531376421114</v>
      </c>
      <c r="P51" s="29">
        <v>80.447074679188603</v>
      </c>
      <c r="Q51" s="29"/>
      <c r="R51" s="29"/>
      <c r="S51" s="29"/>
      <c r="U51" s="29">
        <v>98.328352864865138</v>
      </c>
      <c r="V51" s="29">
        <v>39.578395541303763</v>
      </c>
      <c r="W51" s="29">
        <v>58.166961725711829</v>
      </c>
      <c r="X51" s="29">
        <v>48.849923264764314</v>
      </c>
      <c r="Y51" s="29">
        <v>18.723207583289106</v>
      </c>
      <c r="AA51" s="29">
        <v>32.412960234849137</v>
      </c>
      <c r="AB51" s="29">
        <v>73.671930797019144</v>
      </c>
      <c r="AC51" s="29">
        <v>49.942972034453611</v>
      </c>
      <c r="AD51" s="29">
        <v>22.43196512424861</v>
      </c>
      <c r="AF51" s="29"/>
      <c r="AG51" s="29">
        <v>70.660575918927165</v>
      </c>
      <c r="AH51" s="29">
        <v>57.358152144470118</v>
      </c>
      <c r="AI51" s="29">
        <v>26.116306928929394</v>
      </c>
      <c r="AK51" s="29"/>
      <c r="AL51" s="29">
        <v>68.979150992596544</v>
      </c>
      <c r="AM51" s="29">
        <v>63.242011051902239</v>
      </c>
      <c r="AN51" s="29">
        <v>27.402946301416215</v>
      </c>
    </row>
    <row r="52" spans="2:40" ht="15" customHeight="1" x14ac:dyDescent="0.2">
      <c r="B52" s="215"/>
      <c r="C52" s="102" t="s">
        <v>7</v>
      </c>
      <c r="D52" s="29">
        <f t="shared" ref="D52:L52" si="18">D12/D$9*100</f>
        <v>31.017991184066922</v>
      </c>
      <c r="E52" s="29"/>
      <c r="F52" s="29"/>
      <c r="G52" s="29"/>
      <c r="H52" s="29"/>
      <c r="I52" s="29"/>
      <c r="J52" s="29">
        <f t="shared" si="18"/>
        <v>79.835967516345235</v>
      </c>
      <c r="K52" s="29">
        <f t="shared" si="18"/>
        <v>100</v>
      </c>
      <c r="L52" s="29">
        <f t="shared" si="18"/>
        <v>6.6625927061731272</v>
      </c>
      <c r="N52" s="29"/>
      <c r="O52" s="29"/>
      <c r="P52" s="29"/>
      <c r="Q52" s="29">
        <v>66.900219685653468</v>
      </c>
      <c r="R52" s="29">
        <v>100</v>
      </c>
      <c r="S52" s="29"/>
      <c r="U52" s="29"/>
      <c r="V52" s="29"/>
      <c r="W52" s="29">
        <v>17.146079822403443</v>
      </c>
      <c r="X52" s="29">
        <v>50.98724099732889</v>
      </c>
      <c r="Y52" s="29">
        <v>18.659252474411808</v>
      </c>
      <c r="AA52" s="29"/>
      <c r="AB52" s="29">
        <v>9.0798207664430883</v>
      </c>
      <c r="AC52" s="29">
        <v>49.251878836114614</v>
      </c>
      <c r="AD52" s="29">
        <v>18.673420638388368</v>
      </c>
      <c r="AF52" s="29"/>
      <c r="AG52" s="29">
        <v>5.0914619551190166</v>
      </c>
      <c r="AH52" s="29">
        <v>40.957343202218425</v>
      </c>
      <c r="AI52" s="29">
        <v>30.706266431769443</v>
      </c>
      <c r="AK52" s="29"/>
      <c r="AL52" s="29">
        <v>8.8451438681300427</v>
      </c>
      <c r="AM52" s="29">
        <v>34.315278063034569</v>
      </c>
      <c r="AN52" s="29">
        <v>33.128015837906524</v>
      </c>
    </row>
    <row r="53" spans="2:40" ht="15" customHeight="1" x14ac:dyDescent="0.2">
      <c r="B53" s="215"/>
      <c r="C53" s="102" t="s">
        <v>32</v>
      </c>
      <c r="D53" s="29">
        <f t="shared" ref="D53:L53" si="19">D13/D$9*100</f>
        <v>10.633966714105636</v>
      </c>
      <c r="E53" s="29"/>
      <c r="F53" s="29"/>
      <c r="G53" s="29">
        <f t="shared" si="19"/>
        <v>1.5534072272738211</v>
      </c>
      <c r="H53" s="29">
        <f t="shared" si="19"/>
        <v>7.2290035754377024</v>
      </c>
      <c r="I53" s="29">
        <f t="shared" si="19"/>
        <v>100</v>
      </c>
      <c r="J53" s="29">
        <f t="shared" si="19"/>
        <v>20.164032483654758</v>
      </c>
      <c r="K53" s="29"/>
      <c r="L53" s="29">
        <f t="shared" si="19"/>
        <v>53.772420164840142</v>
      </c>
      <c r="N53" s="29"/>
      <c r="O53" s="29"/>
      <c r="P53" s="29">
        <v>4.2812565747917422</v>
      </c>
      <c r="Q53" s="29">
        <v>31.68027227795357</v>
      </c>
      <c r="R53" s="29"/>
      <c r="S53" s="29">
        <v>48.349597543455182</v>
      </c>
      <c r="U53" s="29"/>
      <c r="V53" s="29"/>
      <c r="W53" s="29">
        <v>24.686958451884738</v>
      </c>
      <c r="X53" s="29"/>
      <c r="Y53" s="29">
        <v>33.051194297525413</v>
      </c>
      <c r="AA53" s="29"/>
      <c r="AB53" s="29">
        <v>11.134076624819919</v>
      </c>
      <c r="AC53" s="29"/>
      <c r="AD53" s="29">
        <v>30.673462858163923</v>
      </c>
      <c r="AF53" s="29"/>
      <c r="AG53" s="29">
        <v>9.577577479040885</v>
      </c>
      <c r="AH53" s="29">
        <v>1.6845046533114416</v>
      </c>
      <c r="AI53" s="29">
        <v>21.111755825653248</v>
      </c>
      <c r="AK53" s="29"/>
      <c r="AL53" s="29">
        <v>8.3582998149629315</v>
      </c>
      <c r="AM53" s="29">
        <v>1.4582603709484034</v>
      </c>
      <c r="AN53" s="29">
        <v>18.668050556188895</v>
      </c>
    </row>
    <row r="54" spans="2:40" ht="15" customHeight="1" x14ac:dyDescent="0.2">
      <c r="B54" s="215" t="s">
        <v>1</v>
      </c>
      <c r="C54" s="102" t="s">
        <v>3</v>
      </c>
      <c r="D54" s="29">
        <f>D14/D$14*100</f>
        <v>100</v>
      </c>
      <c r="E54" s="29">
        <f t="shared" ref="E54:L54" si="20">E14/E$14*100</f>
        <v>100</v>
      </c>
      <c r="F54" s="29">
        <f t="shared" si="20"/>
        <v>100</v>
      </c>
      <c r="G54" s="29">
        <f t="shared" si="20"/>
        <v>100</v>
      </c>
      <c r="H54" s="29">
        <f t="shared" si="20"/>
        <v>100</v>
      </c>
      <c r="I54" s="29"/>
      <c r="J54" s="29">
        <f t="shared" si="20"/>
        <v>100</v>
      </c>
      <c r="K54" s="29">
        <f t="shared" si="20"/>
        <v>100</v>
      </c>
      <c r="L54" s="29">
        <f t="shared" si="20"/>
        <v>100</v>
      </c>
      <c r="N54" s="29">
        <v>100</v>
      </c>
      <c r="O54" s="29">
        <v>100</v>
      </c>
      <c r="P54" s="29">
        <v>100</v>
      </c>
      <c r="Q54" s="29">
        <v>100</v>
      </c>
      <c r="R54" s="29">
        <v>100</v>
      </c>
      <c r="S54" s="29">
        <v>100</v>
      </c>
      <c r="U54" s="29">
        <v>100</v>
      </c>
      <c r="V54" s="29">
        <v>100</v>
      </c>
      <c r="W54" s="29">
        <v>100</v>
      </c>
      <c r="X54" s="29">
        <v>100</v>
      </c>
      <c r="Y54" s="29">
        <v>100</v>
      </c>
      <c r="AA54" s="29">
        <v>100</v>
      </c>
      <c r="AB54" s="29">
        <v>100</v>
      </c>
      <c r="AC54" s="29">
        <v>100</v>
      </c>
      <c r="AD54" s="29">
        <v>100</v>
      </c>
      <c r="AF54" s="29">
        <v>100</v>
      </c>
      <c r="AG54" s="29">
        <v>100</v>
      </c>
      <c r="AH54" s="29">
        <v>100</v>
      </c>
      <c r="AI54" s="29">
        <v>100</v>
      </c>
      <c r="AK54" s="29"/>
      <c r="AL54" s="29">
        <v>100</v>
      </c>
      <c r="AM54" s="29">
        <v>100</v>
      </c>
      <c r="AN54" s="29">
        <v>100</v>
      </c>
    </row>
    <row r="55" spans="2:40" ht="15" customHeight="1" x14ac:dyDescent="0.2">
      <c r="B55" s="215"/>
      <c r="C55" s="32" t="s">
        <v>34</v>
      </c>
      <c r="D55" s="29">
        <f t="shared" ref="D55:L55" si="21">D15/D$14*100</f>
        <v>17.508297603061944</v>
      </c>
      <c r="E55" s="29"/>
      <c r="F55" s="29">
        <f t="shared" si="21"/>
        <v>100</v>
      </c>
      <c r="G55" s="29"/>
      <c r="H55" s="29"/>
      <c r="I55" s="29"/>
      <c r="J55" s="29"/>
      <c r="K55" s="29"/>
      <c r="L55" s="29">
        <f t="shared" si="21"/>
        <v>37.979292256488939</v>
      </c>
      <c r="N55" s="29">
        <v>100</v>
      </c>
      <c r="O55" s="29"/>
      <c r="P55" s="29"/>
      <c r="Q55" s="29"/>
      <c r="R55" s="29"/>
      <c r="S55" s="29">
        <v>44.432197643907031</v>
      </c>
      <c r="U55" s="29"/>
      <c r="V55" s="29">
        <v>51.697388090101001</v>
      </c>
      <c r="W55" s="29"/>
      <c r="X55" s="29"/>
      <c r="Y55" s="29">
        <v>34.317695470789452</v>
      </c>
      <c r="AA55" s="29">
        <v>68.197487353489379</v>
      </c>
      <c r="AB55" s="29"/>
      <c r="AC55" s="29"/>
      <c r="AD55" s="29">
        <v>31.805967683547355</v>
      </c>
      <c r="AF55" s="29"/>
      <c r="AG55" s="29"/>
      <c r="AH55" s="29"/>
      <c r="AI55" s="29">
        <v>29.103290432337865</v>
      </c>
      <c r="AK55" s="29"/>
      <c r="AL55" s="29"/>
      <c r="AM55" s="29"/>
      <c r="AN55" s="29">
        <v>28.043011117785653</v>
      </c>
    </row>
    <row r="56" spans="2:40" ht="15" customHeight="1" x14ac:dyDescent="0.2">
      <c r="B56" s="215"/>
      <c r="C56" s="102" t="s">
        <v>31</v>
      </c>
      <c r="D56" s="29">
        <f t="shared" ref="D56:G56" si="22">D16/D$14*100</f>
        <v>43.537782652871073</v>
      </c>
      <c r="E56" s="29">
        <f t="shared" si="22"/>
        <v>0</v>
      </c>
      <c r="F56" s="29"/>
      <c r="G56" s="29">
        <f t="shared" si="22"/>
        <v>98.460995065692131</v>
      </c>
      <c r="H56" s="29"/>
      <c r="I56" s="29"/>
      <c r="J56" s="29"/>
      <c r="K56" s="29"/>
      <c r="L56" s="29"/>
      <c r="N56" s="29"/>
      <c r="O56" s="29">
        <v>99.27710159673282</v>
      </c>
      <c r="P56" s="29">
        <v>89.375657542181429</v>
      </c>
      <c r="Q56" s="29"/>
      <c r="R56" s="29"/>
      <c r="S56" s="29"/>
      <c r="U56" s="29">
        <v>98.240470427744583</v>
      </c>
      <c r="V56" s="29">
        <v>44.115635785483256</v>
      </c>
      <c r="W56" s="29">
        <v>56.533401486038095</v>
      </c>
      <c r="X56" s="29">
        <v>49.496039205807925</v>
      </c>
      <c r="Y56" s="29">
        <v>16.322435997025867</v>
      </c>
      <c r="AA56" s="29"/>
      <c r="AB56" s="29">
        <v>77.191493910700004</v>
      </c>
      <c r="AC56" s="29">
        <v>52.171306583729283</v>
      </c>
      <c r="AD56" s="29">
        <v>19.915809636887214</v>
      </c>
      <c r="AF56" s="29"/>
      <c r="AG56" s="29">
        <v>78.046190119256224</v>
      </c>
      <c r="AH56" s="29">
        <v>55.526440928980925</v>
      </c>
      <c r="AI56" s="29">
        <v>25.980624217798105</v>
      </c>
      <c r="AK56" s="29"/>
      <c r="AL56" s="29">
        <v>82.589225878917048</v>
      </c>
      <c r="AM56" s="29">
        <v>60.691362218918776</v>
      </c>
      <c r="AN56" s="29">
        <v>26.95534292555606</v>
      </c>
    </row>
    <row r="57" spans="2:40" ht="15" customHeight="1" x14ac:dyDescent="0.2">
      <c r="B57" s="215"/>
      <c r="C57" s="102" t="s">
        <v>7</v>
      </c>
      <c r="D57" s="29">
        <f t="shared" ref="D57:K57" si="23">D17/D$14*100</f>
        <v>26.789738026449239</v>
      </c>
      <c r="E57" s="29"/>
      <c r="F57" s="29"/>
      <c r="G57" s="29"/>
      <c r="H57" s="29"/>
      <c r="I57" s="29"/>
      <c r="J57" s="29">
        <f t="shared" si="23"/>
        <v>79.236807724535282</v>
      </c>
      <c r="K57" s="29">
        <f t="shared" si="23"/>
        <v>100</v>
      </c>
      <c r="L57" s="29"/>
      <c r="N57" s="29"/>
      <c r="O57" s="29"/>
      <c r="P57" s="29"/>
      <c r="Q57" s="29">
        <v>65.192259546030627</v>
      </c>
      <c r="R57" s="29">
        <v>100</v>
      </c>
      <c r="S57" s="29"/>
      <c r="U57" s="29"/>
      <c r="V57" s="29"/>
      <c r="W57" s="29">
        <v>15.103384069013559</v>
      </c>
      <c r="X57" s="29">
        <v>50.503960794192082</v>
      </c>
      <c r="Y57" s="29">
        <v>18.776500550034257</v>
      </c>
      <c r="AA57" s="29"/>
      <c r="AB57" s="29"/>
      <c r="AC57" s="29">
        <v>47.368060393073485</v>
      </c>
      <c r="AD57" s="29">
        <v>19.005118889104775</v>
      </c>
      <c r="AF57" s="29"/>
      <c r="AG57" s="29"/>
      <c r="AH57" s="29">
        <v>43.286580482720467</v>
      </c>
      <c r="AI57" s="29">
        <v>22.39780862953474</v>
      </c>
      <c r="AK57" s="29"/>
      <c r="AL57" s="29">
        <v>6.8007366026545588</v>
      </c>
      <c r="AM57" s="29">
        <v>38.749004765960002</v>
      </c>
      <c r="AN57" s="29">
        <v>24.162051992348928</v>
      </c>
    </row>
    <row r="58" spans="2:40" ht="15" customHeight="1" x14ac:dyDescent="0.2">
      <c r="B58" s="215"/>
      <c r="C58" s="102" t="s">
        <v>32</v>
      </c>
      <c r="D58" s="29">
        <f t="shared" ref="D58:L58" si="24">D18/D$14*100</f>
        <v>12.164181717617737</v>
      </c>
      <c r="E58" s="29"/>
      <c r="F58" s="29"/>
      <c r="G58" s="29"/>
      <c r="H58" s="29"/>
      <c r="I58" s="29"/>
      <c r="J58" s="29">
        <f t="shared" si="24"/>
        <v>20.763192275464707</v>
      </c>
      <c r="K58" s="29"/>
      <c r="L58" s="29">
        <f t="shared" si="24"/>
        <v>55.677271412958817</v>
      </c>
      <c r="N58" s="29"/>
      <c r="O58" s="29"/>
      <c r="P58" s="29"/>
      <c r="Q58" s="29">
        <v>34.807740453969373</v>
      </c>
      <c r="R58" s="29"/>
      <c r="S58" s="29">
        <v>45.197559449855731</v>
      </c>
      <c r="U58" s="29"/>
      <c r="V58" s="29"/>
      <c r="W58" s="29">
        <v>28.363214444948344</v>
      </c>
      <c r="X58" s="29"/>
      <c r="Y58" s="29">
        <v>30.58336798215041</v>
      </c>
      <c r="AA58" s="29"/>
      <c r="AB58" s="29">
        <v>12.091049711409539</v>
      </c>
      <c r="AC58" s="29"/>
      <c r="AD58" s="29">
        <v>29.273103790460659</v>
      </c>
      <c r="AF58" s="29"/>
      <c r="AG58" s="29">
        <v>11.035695282719809</v>
      </c>
      <c r="AH58" s="29"/>
      <c r="AI58" s="29">
        <v>22.518276720329304</v>
      </c>
      <c r="AK58" s="29"/>
      <c r="AL58" s="29"/>
      <c r="AM58" s="29"/>
      <c r="AN58" s="29">
        <v>20.839593964309355</v>
      </c>
    </row>
    <row r="59" spans="2:40" ht="15" customHeight="1" x14ac:dyDescent="0.2">
      <c r="B59" s="215" t="s">
        <v>2</v>
      </c>
      <c r="C59" s="102" t="s">
        <v>3</v>
      </c>
      <c r="D59" s="29">
        <f>D19/D$19*100</f>
        <v>100</v>
      </c>
      <c r="E59" s="29">
        <f t="shared" ref="E59:L59" si="25">E19/E$19*100</f>
        <v>100</v>
      </c>
      <c r="F59" s="29"/>
      <c r="G59" s="29">
        <f t="shared" si="25"/>
        <v>100</v>
      </c>
      <c r="H59" s="29">
        <f t="shared" si="25"/>
        <v>100</v>
      </c>
      <c r="I59" s="29"/>
      <c r="J59" s="29">
        <f t="shared" si="25"/>
        <v>100</v>
      </c>
      <c r="K59" s="29">
        <f t="shared" si="25"/>
        <v>100</v>
      </c>
      <c r="L59" s="29">
        <f t="shared" si="25"/>
        <v>100</v>
      </c>
      <c r="N59" s="29"/>
      <c r="O59" s="29">
        <v>100</v>
      </c>
      <c r="P59" s="29">
        <v>100</v>
      </c>
      <c r="Q59" s="29">
        <v>100</v>
      </c>
      <c r="R59" s="29">
        <v>100</v>
      </c>
      <c r="S59" s="29">
        <v>100</v>
      </c>
      <c r="U59" s="29">
        <v>100</v>
      </c>
      <c r="V59" s="29">
        <v>100</v>
      </c>
      <c r="W59" s="29">
        <v>100</v>
      </c>
      <c r="X59" s="29">
        <v>100</v>
      </c>
      <c r="Y59" s="29">
        <v>100</v>
      </c>
      <c r="AA59" s="29">
        <v>100</v>
      </c>
      <c r="AB59" s="29">
        <v>100</v>
      </c>
      <c r="AC59" s="29">
        <v>100</v>
      </c>
      <c r="AD59" s="29">
        <v>100</v>
      </c>
      <c r="AF59" s="29"/>
      <c r="AG59" s="29">
        <v>100</v>
      </c>
      <c r="AH59" s="29">
        <v>100</v>
      </c>
      <c r="AI59" s="29">
        <v>100</v>
      </c>
      <c r="AK59" s="29"/>
      <c r="AL59" s="29">
        <v>100</v>
      </c>
      <c r="AM59" s="29">
        <v>100</v>
      </c>
      <c r="AN59" s="29">
        <v>100</v>
      </c>
    </row>
    <row r="60" spans="2:40" ht="15" customHeight="1" x14ac:dyDescent="0.2">
      <c r="B60" s="215"/>
      <c r="C60" s="32" t="s">
        <v>34</v>
      </c>
      <c r="D60" s="29">
        <f t="shared" ref="D60:L60" si="26">D20/D$19*100</f>
        <v>9.2234346072465172</v>
      </c>
      <c r="E60" s="29"/>
      <c r="F60" s="29"/>
      <c r="G60" s="29"/>
      <c r="H60" s="29"/>
      <c r="I60" s="29"/>
      <c r="J60" s="29"/>
      <c r="K60" s="29"/>
      <c r="L60" s="29">
        <f t="shared" si="26"/>
        <v>36.187171543314243</v>
      </c>
      <c r="N60" s="29"/>
      <c r="O60" s="29"/>
      <c r="P60" s="29"/>
      <c r="Q60" s="29"/>
      <c r="R60" s="29"/>
      <c r="S60" s="29"/>
      <c r="U60" s="29"/>
      <c r="V60" s="29">
        <v>63.030921406670316</v>
      </c>
      <c r="W60" s="29"/>
      <c r="X60" s="29"/>
      <c r="Y60" s="29"/>
      <c r="AA60" s="29"/>
      <c r="AB60" s="29"/>
      <c r="AC60" s="29"/>
      <c r="AD60" s="29">
        <v>22.151570742844171</v>
      </c>
      <c r="AF60" s="29"/>
      <c r="AG60" s="29"/>
      <c r="AH60" s="29"/>
      <c r="AI60" s="29">
        <v>13.122995263048049</v>
      </c>
      <c r="AK60" s="29"/>
      <c r="AL60" s="29"/>
      <c r="AM60" s="29"/>
      <c r="AN60" s="29">
        <v>11.893004628516369</v>
      </c>
    </row>
    <row r="61" spans="2:40" ht="15" customHeight="1" x14ac:dyDescent="0.2">
      <c r="B61" s="215"/>
      <c r="C61" s="102" t="s">
        <v>31</v>
      </c>
      <c r="D61" s="29">
        <f t="shared" ref="D61:G61" si="27">D21/D$19*100</f>
        <v>46.364473142429986</v>
      </c>
      <c r="E61" s="29">
        <f t="shared" si="27"/>
        <v>0</v>
      </c>
      <c r="F61" s="29"/>
      <c r="G61" s="29">
        <f t="shared" si="27"/>
        <v>98.434183639490001</v>
      </c>
      <c r="H61" s="29"/>
      <c r="I61" s="29"/>
      <c r="J61" s="29"/>
      <c r="K61" s="29"/>
      <c r="L61" s="29"/>
      <c r="N61" s="29"/>
      <c r="O61" s="29">
        <v>99.296446749543207</v>
      </c>
      <c r="P61" s="29">
        <v>69.939891919790156</v>
      </c>
      <c r="Q61" s="29"/>
      <c r="R61" s="29"/>
      <c r="S61" s="29"/>
      <c r="U61" s="29">
        <v>98.479047962736061</v>
      </c>
      <c r="V61" s="29"/>
      <c r="W61" s="29">
        <v>59.95011197239252</v>
      </c>
      <c r="X61" s="29">
        <v>48.413452777493369</v>
      </c>
      <c r="Y61" s="29">
        <v>22.843848963928412</v>
      </c>
      <c r="AA61" s="29"/>
      <c r="AB61" s="29">
        <v>69.572876692146849</v>
      </c>
      <c r="AC61" s="29">
        <v>48.423562592371468</v>
      </c>
      <c r="AD61" s="29">
        <v>26.692157928444054</v>
      </c>
      <c r="AF61" s="29"/>
      <c r="AG61" s="29">
        <v>61.422823472883216</v>
      </c>
      <c r="AH61" s="29">
        <v>58.70413280039417</v>
      </c>
      <c r="AI61" s="29">
        <v>26.28871841593994</v>
      </c>
      <c r="AK61" s="29"/>
      <c r="AL61" s="29">
        <v>48.814184334090513</v>
      </c>
      <c r="AM61" s="29">
        <v>65.06757634816573</v>
      </c>
      <c r="AN61" s="29">
        <v>27.953516586831164</v>
      </c>
    </row>
    <row r="62" spans="2:40" ht="15" customHeight="1" x14ac:dyDescent="0.2">
      <c r="B62" s="215"/>
      <c r="C62" s="102" t="s">
        <v>7</v>
      </c>
      <c r="D62" s="29">
        <f t="shared" ref="D62:K62" si="28">D22/D$19*100</f>
        <v>35.343558920079879</v>
      </c>
      <c r="E62" s="29"/>
      <c r="F62" s="29"/>
      <c r="G62" s="29"/>
      <c r="H62" s="29"/>
      <c r="I62" s="29"/>
      <c r="J62" s="29">
        <f t="shared" si="28"/>
        <v>80.513753170445511</v>
      </c>
      <c r="K62" s="29">
        <f t="shared" si="28"/>
        <v>100</v>
      </c>
      <c r="L62" s="29"/>
      <c r="N62" s="29"/>
      <c r="O62" s="29"/>
      <c r="P62" s="29"/>
      <c r="Q62" s="29">
        <v>68.907887678704839</v>
      </c>
      <c r="R62" s="29">
        <v>100</v>
      </c>
      <c r="S62" s="29"/>
      <c r="U62" s="29"/>
      <c r="V62" s="29"/>
      <c r="W62" s="29">
        <v>19.375831347990395</v>
      </c>
      <c r="X62" s="29">
        <v>51.313711112600814</v>
      </c>
      <c r="Y62" s="29">
        <v>18.458009975968977</v>
      </c>
      <c r="AA62" s="29"/>
      <c r="AB62" s="29">
        <v>9.6680295508736087</v>
      </c>
      <c r="AC62" s="29">
        <v>50.536376951738902</v>
      </c>
      <c r="AD62" s="29">
        <v>18.11181047241724</v>
      </c>
      <c r="AF62" s="29"/>
      <c r="AG62" s="29"/>
      <c r="AH62" s="29">
        <v>39.245769731410363</v>
      </c>
      <c r="AI62" s="29">
        <v>41.263791060397516</v>
      </c>
      <c r="AK62" s="29"/>
      <c r="AL62" s="29">
        <v>11.874179688216266</v>
      </c>
      <c r="AM62" s="29">
        <v>31.141945263430738</v>
      </c>
      <c r="AN62" s="29">
        <v>44.156514593043106</v>
      </c>
    </row>
    <row r="63" spans="2:40" ht="15" customHeight="1" x14ac:dyDescent="0.2">
      <c r="B63" s="215"/>
      <c r="C63" s="102" t="s">
        <v>32</v>
      </c>
      <c r="D63" s="29">
        <f t="shared" ref="D63:L63" si="29">D23/D$19*100</f>
        <v>9.0685333302436284</v>
      </c>
      <c r="E63" s="29"/>
      <c r="F63" s="29"/>
      <c r="G63" s="29"/>
      <c r="H63" s="29">
        <f t="shared" si="29"/>
        <v>10.122280813466828</v>
      </c>
      <c r="I63" s="29"/>
      <c r="J63" s="29">
        <f t="shared" si="29"/>
        <v>19.486246829554492</v>
      </c>
      <c r="K63" s="29"/>
      <c r="L63" s="29">
        <f t="shared" si="29"/>
        <v>50.91590509935866</v>
      </c>
      <c r="N63" s="29"/>
      <c r="O63" s="29"/>
      <c r="P63" s="29">
        <v>7.3641237437092579</v>
      </c>
      <c r="Q63" s="29">
        <v>28.004005127093514</v>
      </c>
      <c r="R63" s="29"/>
      <c r="S63" s="29">
        <v>54.127986319073919</v>
      </c>
      <c r="U63" s="29"/>
      <c r="V63" s="29"/>
      <c r="W63" s="29">
        <v>20.674056679617085</v>
      </c>
      <c r="X63" s="29"/>
      <c r="Y63" s="29">
        <v>37.28692721503829</v>
      </c>
      <c r="AA63" s="29"/>
      <c r="AB63" s="29">
        <v>10.019539299550857</v>
      </c>
      <c r="AC63" s="29"/>
      <c r="AD63" s="29">
        <v>33.044460856294535</v>
      </c>
      <c r="AF63" s="29"/>
      <c r="AG63" s="29">
        <v>7.7537980421248323</v>
      </c>
      <c r="AH63" s="29">
        <v>2.0500974681954607</v>
      </c>
      <c r="AI63" s="29">
        <v>19.324495260614498</v>
      </c>
      <c r="AK63" s="29"/>
      <c r="AL63" s="29"/>
      <c r="AM63" s="29">
        <v>2.1014311962918244</v>
      </c>
      <c r="AN63" s="29">
        <v>15.996964191609377</v>
      </c>
    </row>
    <row r="67" spans="2:55" x14ac:dyDescent="0.2">
      <c r="B67" s="215" t="s">
        <v>75</v>
      </c>
      <c r="C67" s="215"/>
      <c r="D67" s="215" t="s">
        <v>3</v>
      </c>
      <c r="E67" s="231" t="s">
        <v>65</v>
      </c>
      <c r="F67" s="231"/>
      <c r="G67" s="231"/>
      <c r="H67" s="231"/>
      <c r="I67" s="231"/>
      <c r="J67" s="231"/>
      <c r="K67" s="231"/>
      <c r="L67" s="231"/>
      <c r="M67" s="231"/>
      <c r="O67" s="231" t="s">
        <v>66</v>
      </c>
      <c r="P67" s="231"/>
      <c r="Q67" s="231"/>
      <c r="R67" s="231"/>
      <c r="S67" s="231"/>
      <c r="T67" s="231"/>
      <c r="U67" s="231"/>
      <c r="V67" s="231"/>
      <c r="W67" s="231"/>
      <c r="Y67" s="231" t="s">
        <v>67</v>
      </c>
      <c r="Z67" s="231"/>
      <c r="AA67" s="231"/>
      <c r="AB67" s="231"/>
      <c r="AC67" s="231"/>
      <c r="AD67" s="231"/>
      <c r="AE67" s="231"/>
      <c r="AF67" s="231"/>
      <c r="AG67" s="231"/>
      <c r="AI67" s="231" t="s">
        <v>68</v>
      </c>
      <c r="AJ67" s="231"/>
      <c r="AK67" s="231"/>
      <c r="AL67" s="231"/>
      <c r="AM67" s="231"/>
      <c r="AN67" s="231"/>
      <c r="AO67" s="231"/>
      <c r="AQ67" s="231" t="s">
        <v>69</v>
      </c>
      <c r="AR67" s="231"/>
      <c r="AS67" s="231"/>
      <c r="AT67" s="231"/>
      <c r="AU67" s="231"/>
      <c r="AV67" s="231"/>
      <c r="AW67" s="231"/>
      <c r="AY67" s="232" t="s">
        <v>70</v>
      </c>
      <c r="AZ67" s="228"/>
      <c r="BA67" s="228"/>
      <c r="BB67" s="228"/>
      <c r="BC67" s="233"/>
    </row>
    <row r="68" spans="2:55" ht="72" x14ac:dyDescent="0.2">
      <c r="B68" s="215"/>
      <c r="C68" s="215"/>
      <c r="D68" s="215"/>
      <c r="E68" s="27" t="s">
        <v>5</v>
      </c>
      <c r="F68" s="27" t="s">
        <v>56</v>
      </c>
      <c r="G68" s="27" t="s">
        <v>40</v>
      </c>
      <c r="H68" s="27" t="s">
        <v>41</v>
      </c>
      <c r="I68" s="27" t="s">
        <v>37</v>
      </c>
      <c r="J68" s="50" t="s">
        <v>38</v>
      </c>
      <c r="K68" s="27" t="s">
        <v>39</v>
      </c>
      <c r="L68" s="27" t="s">
        <v>8</v>
      </c>
      <c r="M68" s="27" t="s">
        <v>9</v>
      </c>
      <c r="O68" s="27" t="s">
        <v>5</v>
      </c>
      <c r="P68" s="27" t="s">
        <v>56</v>
      </c>
      <c r="Q68" s="27" t="s">
        <v>40</v>
      </c>
      <c r="R68" s="27" t="s">
        <v>41</v>
      </c>
      <c r="S68" s="27" t="s">
        <v>37</v>
      </c>
      <c r="T68" s="50" t="s">
        <v>38</v>
      </c>
      <c r="U68" s="27" t="s">
        <v>39</v>
      </c>
      <c r="V68" s="27" t="s">
        <v>8</v>
      </c>
      <c r="W68" s="27" t="s">
        <v>9</v>
      </c>
      <c r="Y68" s="27" t="s">
        <v>5</v>
      </c>
      <c r="Z68" s="27" t="s">
        <v>6</v>
      </c>
      <c r="AA68" s="27" t="s">
        <v>40</v>
      </c>
      <c r="AB68" s="27" t="s">
        <v>41</v>
      </c>
      <c r="AC68" s="27" t="s">
        <v>37</v>
      </c>
      <c r="AD68" s="50" t="s">
        <v>38</v>
      </c>
      <c r="AE68" s="27" t="s">
        <v>39</v>
      </c>
      <c r="AF68" s="27" t="s">
        <v>8</v>
      </c>
      <c r="AG68" s="27" t="s">
        <v>9</v>
      </c>
      <c r="AI68" s="27" t="s">
        <v>6</v>
      </c>
      <c r="AJ68" s="27" t="s">
        <v>40</v>
      </c>
      <c r="AK68" s="27" t="s">
        <v>41</v>
      </c>
      <c r="AL68" s="27" t="s">
        <v>37</v>
      </c>
      <c r="AM68" s="27" t="s">
        <v>39</v>
      </c>
      <c r="AN68" s="27" t="s">
        <v>8</v>
      </c>
      <c r="AO68" s="27" t="s">
        <v>9</v>
      </c>
      <c r="AQ68" s="27" t="s">
        <v>5</v>
      </c>
      <c r="AR68" s="27" t="s">
        <v>6</v>
      </c>
      <c r="AS68" s="27" t="s">
        <v>7</v>
      </c>
      <c r="AT68" s="27" t="s">
        <v>37</v>
      </c>
      <c r="AU68" s="27" t="s">
        <v>39</v>
      </c>
      <c r="AV68" s="27" t="s">
        <v>8</v>
      </c>
      <c r="AW68" s="27" t="s">
        <v>9</v>
      </c>
      <c r="AY68" s="27" t="s">
        <v>5</v>
      </c>
      <c r="AZ68" s="27" t="s">
        <v>37</v>
      </c>
      <c r="BA68" s="27" t="s">
        <v>39</v>
      </c>
      <c r="BB68" s="27" t="s">
        <v>8</v>
      </c>
      <c r="BC68" s="27" t="s">
        <v>9</v>
      </c>
    </row>
    <row r="69" spans="2:55" x14ac:dyDescent="0.2">
      <c r="B69" s="230" t="s">
        <v>0</v>
      </c>
      <c r="C69" s="39" t="s">
        <v>3</v>
      </c>
      <c r="D69" s="33">
        <f>SUM(E69:M69)</f>
        <v>888</v>
      </c>
      <c r="E69" s="33">
        <f>SUM(E70:E73)</f>
        <v>4</v>
      </c>
      <c r="F69" s="33">
        <f t="shared" ref="F69:M69" si="30">SUM(F70:F73)</f>
        <v>67</v>
      </c>
      <c r="G69" s="33">
        <f t="shared" si="30"/>
        <v>32</v>
      </c>
      <c r="H69" s="33">
        <f t="shared" si="30"/>
        <v>277</v>
      </c>
      <c r="I69" s="33">
        <f t="shared" si="30"/>
        <v>23</v>
      </c>
      <c r="J69" s="33">
        <f t="shared" si="30"/>
        <v>13</v>
      </c>
      <c r="K69" s="33">
        <f t="shared" si="30"/>
        <v>101</v>
      </c>
      <c r="L69" s="33">
        <f t="shared" si="30"/>
        <v>185</v>
      </c>
      <c r="M69" s="33">
        <f t="shared" si="30"/>
        <v>186</v>
      </c>
      <c r="N69" s="92"/>
      <c r="O69" s="40">
        <f t="shared" ref="O69" si="31">SUM(O70:O73)</f>
        <v>4</v>
      </c>
      <c r="P69" s="40">
        <f t="shared" ref="P69" si="32">SUM(P70:P73)</f>
        <v>2</v>
      </c>
      <c r="Q69" s="40">
        <f t="shared" ref="Q69" si="33">SUM(Q70:Q73)</f>
        <v>28</v>
      </c>
      <c r="R69" s="40">
        <f t="shared" ref="R69" si="34">SUM(R70:R73)</f>
        <v>260</v>
      </c>
      <c r="S69" s="40">
        <f t="shared" ref="S69" si="35">SUM(S70:S73)</f>
        <v>86</v>
      </c>
      <c r="T69" s="40">
        <f t="shared" ref="T69" si="36">SUM(T70:T73)</f>
        <v>4</v>
      </c>
      <c r="U69" s="40">
        <f t="shared" ref="U69" si="37">SUM(U70:U73)</f>
        <v>143</v>
      </c>
      <c r="V69" s="40">
        <f t="shared" ref="V69" si="38">SUM(V70:V73)</f>
        <v>186</v>
      </c>
      <c r="W69" s="40">
        <f t="shared" ref="W69" si="39">SUM(W70:W73)</f>
        <v>175</v>
      </c>
      <c r="X69" s="92"/>
      <c r="Y69" s="40">
        <f t="shared" ref="Y69" si="40">SUM(Y70:Y73)</f>
        <v>4</v>
      </c>
      <c r="Z69" s="40">
        <f t="shared" ref="Z69" si="41">SUM(Z70:Z73)</f>
        <v>3</v>
      </c>
      <c r="AA69" s="40">
        <f t="shared" ref="AA69" si="42">SUM(AA70:AA73)</f>
        <v>3</v>
      </c>
      <c r="AB69" s="40">
        <f t="shared" ref="AB69" si="43">SUM(AB70:AB73)</f>
        <v>41</v>
      </c>
      <c r="AC69" s="40">
        <f t="shared" ref="AC69" si="44">SUM(AC70:AC73)</f>
        <v>64</v>
      </c>
      <c r="AD69" s="40">
        <f t="shared" ref="AD69" si="45">SUM(AD70:AD73)</f>
        <v>3</v>
      </c>
      <c r="AE69" s="40">
        <f t="shared" ref="AE69" si="46">SUM(AE70:AE73)</f>
        <v>153</v>
      </c>
      <c r="AF69" s="40">
        <f t="shared" ref="AF69" si="47">SUM(AF70:AF73)</f>
        <v>374</v>
      </c>
      <c r="AG69" s="40">
        <f t="shared" ref="AG69" si="48">SUM(AG70:AG73)</f>
        <v>243</v>
      </c>
      <c r="AH69" s="92"/>
      <c r="AI69" s="33">
        <f t="shared" ref="AI69" si="49">SUM(AI70:AI73)</f>
        <v>2</v>
      </c>
      <c r="AJ69" s="33">
        <f t="shared" ref="AJ69" si="50">SUM(AJ70:AJ73)</f>
        <v>3</v>
      </c>
      <c r="AK69" s="33">
        <f t="shared" ref="AK69" si="51">SUM(AK70:AK73)</f>
        <v>8</v>
      </c>
      <c r="AL69" s="33">
        <f t="shared" ref="AL69" si="52">SUM(AL70:AL73)</f>
        <v>34</v>
      </c>
      <c r="AM69" s="33">
        <f t="shared" ref="AM69" si="53">SUM(AM70:AM73)</f>
        <v>147</v>
      </c>
      <c r="AN69" s="33">
        <f t="shared" ref="AN69" si="54">SUM(AN70:AN73)</f>
        <v>387</v>
      </c>
      <c r="AO69" s="33">
        <f t="shared" ref="AO69" si="55">SUM(AO70:AO73)</f>
        <v>307</v>
      </c>
      <c r="AP69" s="92"/>
      <c r="AQ69" s="40">
        <f t="shared" ref="AQ69" si="56">SUM(AQ70:AQ73)</f>
        <v>5</v>
      </c>
      <c r="AR69" s="40">
        <f t="shared" ref="AR69" si="57">SUM(AR70:AR73)</f>
        <v>1</v>
      </c>
      <c r="AS69" s="40">
        <f t="shared" ref="AS69" si="58">SUM(AS70:AS73)</f>
        <v>1</v>
      </c>
      <c r="AT69" s="40">
        <f t="shared" ref="AT69" si="59">SUM(AT70:AT73)</f>
        <v>17</v>
      </c>
      <c r="AU69" s="40">
        <f t="shared" ref="AU69" si="60">SUM(AU70:AU73)</f>
        <v>104</v>
      </c>
      <c r="AV69" s="40">
        <f t="shared" ref="AV69" si="61">SUM(AV70:AV73)</f>
        <v>337</v>
      </c>
      <c r="AW69" s="40">
        <f t="shared" ref="AW69" si="62">SUM(AW70:AW73)</f>
        <v>423</v>
      </c>
      <c r="AX69" s="92"/>
      <c r="AY69" s="33">
        <f t="shared" ref="AY69" si="63">SUM(AY70:AY73)</f>
        <v>3</v>
      </c>
      <c r="AZ69" s="33">
        <f t="shared" ref="AZ69" si="64">SUM(AZ70:AZ73)</f>
        <v>12</v>
      </c>
      <c r="BA69" s="33">
        <f t="shared" ref="BA69" si="65">SUM(BA70:BA73)</f>
        <v>220</v>
      </c>
      <c r="BB69" s="33">
        <f t="shared" ref="BB69" si="66">SUM(BB70:BB73)</f>
        <v>158</v>
      </c>
      <c r="BC69" s="33">
        <f t="shared" ref="BC69" si="67">SUM(BC70:BC73)</f>
        <v>495</v>
      </c>
    </row>
    <row r="70" spans="2:55" x14ac:dyDescent="0.2">
      <c r="B70" s="221"/>
      <c r="C70" s="32" t="s">
        <v>34</v>
      </c>
      <c r="D70" s="33">
        <f>SUM(E70:M70)</f>
        <v>71</v>
      </c>
      <c r="E70" s="93">
        <v>4</v>
      </c>
      <c r="F70" s="93">
        <v>5</v>
      </c>
      <c r="G70" s="93">
        <v>32</v>
      </c>
      <c r="H70" s="93">
        <v>0</v>
      </c>
      <c r="I70" s="93">
        <v>4</v>
      </c>
      <c r="J70" s="93">
        <v>0</v>
      </c>
      <c r="K70" s="93">
        <v>0</v>
      </c>
      <c r="L70" s="93">
        <v>0</v>
      </c>
      <c r="M70" s="94">
        <v>26</v>
      </c>
      <c r="O70" s="95">
        <v>4</v>
      </c>
      <c r="P70" s="95">
        <v>2</v>
      </c>
      <c r="Q70" s="95">
        <v>28</v>
      </c>
      <c r="R70" s="95">
        <v>0</v>
      </c>
      <c r="S70" s="96">
        <v>9</v>
      </c>
      <c r="T70" s="95">
        <v>0</v>
      </c>
      <c r="U70" s="95">
        <v>0</v>
      </c>
      <c r="V70" s="95">
        <v>0</v>
      </c>
      <c r="W70" s="95">
        <v>28</v>
      </c>
      <c r="Y70" s="97">
        <v>4</v>
      </c>
      <c r="Z70" s="97">
        <v>3</v>
      </c>
      <c r="AA70" s="97">
        <v>3</v>
      </c>
      <c r="AB70" s="97">
        <v>0</v>
      </c>
      <c r="AC70" s="96">
        <v>28</v>
      </c>
      <c r="AD70" s="97">
        <v>0</v>
      </c>
      <c r="AE70" s="97">
        <v>0</v>
      </c>
      <c r="AF70" s="97">
        <v>0</v>
      </c>
      <c r="AG70" s="96">
        <v>33</v>
      </c>
      <c r="AI70" s="98">
        <v>2</v>
      </c>
      <c r="AJ70" s="98">
        <v>3</v>
      </c>
      <c r="AK70" s="98">
        <v>2</v>
      </c>
      <c r="AL70" s="96">
        <v>18</v>
      </c>
      <c r="AM70" s="98">
        <v>5</v>
      </c>
      <c r="AN70" s="98">
        <v>0</v>
      </c>
      <c r="AO70" s="98">
        <v>41</v>
      </c>
      <c r="AQ70" s="99">
        <v>5</v>
      </c>
      <c r="AR70" s="99">
        <v>1</v>
      </c>
      <c r="AS70" s="99">
        <v>0</v>
      </c>
      <c r="AT70" s="96">
        <v>7</v>
      </c>
      <c r="AU70" s="99">
        <v>9</v>
      </c>
      <c r="AV70" s="99">
        <v>0</v>
      </c>
      <c r="AW70" s="99">
        <v>49</v>
      </c>
      <c r="AY70" s="100">
        <v>3</v>
      </c>
      <c r="AZ70" s="100">
        <v>5</v>
      </c>
      <c r="BA70" s="100">
        <v>6</v>
      </c>
      <c r="BB70" s="100">
        <v>2</v>
      </c>
      <c r="BC70" s="101">
        <v>55</v>
      </c>
    </row>
    <row r="71" spans="2:55" x14ac:dyDescent="0.2">
      <c r="B71" s="221"/>
      <c r="C71" s="102" t="s">
        <v>31</v>
      </c>
      <c r="D71" s="33">
        <f>SUM(E71:M71)</f>
        <v>328</v>
      </c>
      <c r="E71" s="93">
        <v>0</v>
      </c>
      <c r="F71" s="93">
        <v>62</v>
      </c>
      <c r="G71" s="93">
        <v>0</v>
      </c>
      <c r="H71" s="93">
        <v>264</v>
      </c>
      <c r="I71" s="93">
        <v>0</v>
      </c>
      <c r="J71" s="93">
        <v>0</v>
      </c>
      <c r="K71" s="93">
        <v>0</v>
      </c>
      <c r="L71" s="93">
        <v>0</v>
      </c>
      <c r="M71" s="93">
        <v>2</v>
      </c>
      <c r="O71" s="95">
        <v>0</v>
      </c>
      <c r="P71" s="95">
        <v>0</v>
      </c>
      <c r="Q71" s="95">
        <v>0</v>
      </c>
      <c r="R71" s="95">
        <v>254</v>
      </c>
      <c r="S71" s="95">
        <v>64</v>
      </c>
      <c r="T71" s="95">
        <v>0</v>
      </c>
      <c r="U71" s="95">
        <v>1</v>
      </c>
      <c r="V71" s="95">
        <v>0</v>
      </c>
      <c r="W71" s="95">
        <v>9</v>
      </c>
      <c r="Y71" s="97">
        <v>0</v>
      </c>
      <c r="Z71" s="97">
        <v>0</v>
      </c>
      <c r="AA71" s="97">
        <v>0</v>
      </c>
      <c r="AB71" s="97">
        <v>39</v>
      </c>
      <c r="AC71" s="97">
        <v>27</v>
      </c>
      <c r="AD71" s="103">
        <v>3</v>
      </c>
      <c r="AE71" s="97">
        <v>55</v>
      </c>
      <c r="AF71" s="97">
        <v>176</v>
      </c>
      <c r="AG71" s="97">
        <v>28</v>
      </c>
      <c r="AI71" s="98">
        <v>0</v>
      </c>
      <c r="AJ71" s="98">
        <v>0</v>
      </c>
      <c r="AK71" s="98">
        <v>5</v>
      </c>
      <c r="AL71" s="98">
        <v>12</v>
      </c>
      <c r="AM71" s="98">
        <v>82</v>
      </c>
      <c r="AN71" s="98">
        <v>185</v>
      </c>
      <c r="AO71" s="104">
        <v>44</v>
      </c>
      <c r="AQ71" s="99">
        <v>0</v>
      </c>
      <c r="AR71" s="99">
        <v>0</v>
      </c>
      <c r="AS71" s="99">
        <v>1</v>
      </c>
      <c r="AT71" s="99">
        <v>8</v>
      </c>
      <c r="AU71" s="99">
        <v>59</v>
      </c>
      <c r="AV71" s="99">
        <v>183</v>
      </c>
      <c r="AW71" s="99">
        <v>77</v>
      </c>
      <c r="AY71" s="100">
        <v>0</v>
      </c>
      <c r="AZ71" s="100">
        <v>4</v>
      </c>
      <c r="BA71" s="100">
        <v>187</v>
      </c>
      <c r="BB71" s="100">
        <v>40</v>
      </c>
      <c r="BC71" s="105">
        <v>97</v>
      </c>
    </row>
    <row r="72" spans="2:55" x14ac:dyDescent="0.2">
      <c r="B72" s="221"/>
      <c r="C72" s="102" t="s">
        <v>7</v>
      </c>
      <c r="D72" s="33">
        <f>SUM(E72:L72)</f>
        <v>247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  <c r="K72" s="93">
        <v>62</v>
      </c>
      <c r="L72" s="93">
        <v>185</v>
      </c>
      <c r="M72" s="102">
        <v>10</v>
      </c>
      <c r="O72" s="95">
        <v>0</v>
      </c>
      <c r="P72" s="95">
        <v>0</v>
      </c>
      <c r="Q72" s="95">
        <v>0</v>
      </c>
      <c r="R72" s="95">
        <v>0</v>
      </c>
      <c r="S72" s="95">
        <v>0</v>
      </c>
      <c r="T72" s="95">
        <v>0</v>
      </c>
      <c r="U72" s="95">
        <v>66</v>
      </c>
      <c r="V72" s="95">
        <v>186</v>
      </c>
      <c r="W72" s="106">
        <v>5</v>
      </c>
      <c r="Y72" s="97">
        <v>0</v>
      </c>
      <c r="Z72" s="97">
        <v>0</v>
      </c>
      <c r="AA72" s="97">
        <v>0</v>
      </c>
      <c r="AB72" s="97">
        <v>0</v>
      </c>
      <c r="AC72" s="97">
        <v>2</v>
      </c>
      <c r="AD72" s="97">
        <v>0</v>
      </c>
      <c r="AE72" s="97">
        <v>28</v>
      </c>
      <c r="AF72" s="97">
        <v>196</v>
      </c>
      <c r="AG72" s="103">
        <v>31</v>
      </c>
      <c r="AI72" s="98">
        <v>0</v>
      </c>
      <c r="AJ72" s="98">
        <v>0</v>
      </c>
      <c r="AK72" s="98">
        <v>0</v>
      </c>
      <c r="AL72" s="98">
        <v>1</v>
      </c>
      <c r="AM72" s="98">
        <v>22</v>
      </c>
      <c r="AN72" s="98">
        <v>194</v>
      </c>
      <c r="AO72" s="98">
        <v>40</v>
      </c>
      <c r="AQ72" s="99">
        <v>0</v>
      </c>
      <c r="AR72" s="99">
        <v>0</v>
      </c>
      <c r="AS72" s="99">
        <v>0</v>
      </c>
      <c r="AT72" s="99">
        <v>1</v>
      </c>
      <c r="AU72" s="99">
        <v>13</v>
      </c>
      <c r="AV72" s="99">
        <v>140</v>
      </c>
      <c r="AW72" s="107">
        <v>103</v>
      </c>
      <c r="AY72" s="100">
        <v>0</v>
      </c>
      <c r="AZ72" s="100">
        <v>1</v>
      </c>
      <c r="BA72" s="100">
        <v>13</v>
      </c>
      <c r="BB72" s="100">
        <v>104</v>
      </c>
      <c r="BC72" s="105">
        <v>139</v>
      </c>
    </row>
    <row r="73" spans="2:55" x14ac:dyDescent="0.2">
      <c r="B73" s="222"/>
      <c r="C73" s="102" t="s">
        <v>32</v>
      </c>
      <c r="D73" s="33">
        <f t="shared" ref="D73:D83" si="68">SUM(E73:M73)</f>
        <v>232</v>
      </c>
      <c r="E73" s="108">
        <v>0</v>
      </c>
      <c r="F73" s="108">
        <v>0</v>
      </c>
      <c r="G73" s="108">
        <v>0</v>
      </c>
      <c r="H73" s="108">
        <v>13</v>
      </c>
      <c r="I73" s="108">
        <v>19</v>
      </c>
      <c r="J73" s="108">
        <v>13</v>
      </c>
      <c r="K73" s="108">
        <v>39</v>
      </c>
      <c r="L73" s="108">
        <v>0</v>
      </c>
      <c r="M73" s="108">
        <v>148</v>
      </c>
      <c r="O73" s="109">
        <v>0</v>
      </c>
      <c r="P73" s="109">
        <v>0</v>
      </c>
      <c r="Q73" s="109">
        <v>0</v>
      </c>
      <c r="R73" s="109">
        <v>6</v>
      </c>
      <c r="S73" s="109">
        <v>13</v>
      </c>
      <c r="T73" s="109">
        <v>4</v>
      </c>
      <c r="U73" s="110">
        <v>76</v>
      </c>
      <c r="V73" s="109">
        <v>0</v>
      </c>
      <c r="W73" s="111">
        <v>133</v>
      </c>
      <c r="Y73" s="112">
        <v>0</v>
      </c>
      <c r="Z73" s="112">
        <v>0</v>
      </c>
      <c r="AA73" s="112">
        <v>0</v>
      </c>
      <c r="AB73" s="112">
        <v>2</v>
      </c>
      <c r="AC73" s="112">
        <v>7</v>
      </c>
      <c r="AD73" s="112">
        <v>0</v>
      </c>
      <c r="AE73" s="112">
        <v>70</v>
      </c>
      <c r="AF73" s="112">
        <v>2</v>
      </c>
      <c r="AG73" s="112">
        <v>151</v>
      </c>
      <c r="AI73" s="113">
        <v>0</v>
      </c>
      <c r="AJ73" s="113">
        <v>0</v>
      </c>
      <c r="AK73" s="113">
        <v>1</v>
      </c>
      <c r="AL73" s="113">
        <v>3</v>
      </c>
      <c r="AM73" s="113">
        <v>38</v>
      </c>
      <c r="AN73" s="113">
        <v>8</v>
      </c>
      <c r="AO73" s="113">
        <v>182</v>
      </c>
      <c r="AQ73" s="114">
        <v>0</v>
      </c>
      <c r="AR73" s="114">
        <v>0</v>
      </c>
      <c r="AS73" s="114">
        <v>0</v>
      </c>
      <c r="AT73" s="114">
        <v>1</v>
      </c>
      <c r="AU73" s="114">
        <v>23</v>
      </c>
      <c r="AV73" s="114">
        <v>14</v>
      </c>
      <c r="AW73" s="115">
        <v>194</v>
      </c>
      <c r="AY73" s="116">
        <v>0</v>
      </c>
      <c r="AZ73" s="116">
        <v>2</v>
      </c>
      <c r="BA73" s="116">
        <v>14</v>
      </c>
      <c r="BB73" s="116">
        <v>12</v>
      </c>
      <c r="BC73" s="117">
        <v>204</v>
      </c>
    </row>
    <row r="74" spans="2:55" x14ac:dyDescent="0.2">
      <c r="B74" s="230" t="s">
        <v>1</v>
      </c>
      <c r="C74" s="39" t="s">
        <v>3</v>
      </c>
      <c r="D74" s="33">
        <f t="shared" si="68"/>
        <v>431</v>
      </c>
      <c r="E74" s="108">
        <f>SUM(E75:E78)</f>
        <v>1</v>
      </c>
      <c r="F74" s="108">
        <f t="shared" ref="F74:BC74" si="69">SUM(F75:F78)</f>
        <v>41</v>
      </c>
      <c r="G74" s="108">
        <f t="shared" si="69"/>
        <v>24</v>
      </c>
      <c r="H74" s="108">
        <f t="shared" si="69"/>
        <v>124</v>
      </c>
      <c r="I74" s="108">
        <f t="shared" si="69"/>
        <v>11</v>
      </c>
      <c r="J74" s="108">
        <f t="shared" si="69"/>
        <v>5</v>
      </c>
      <c r="K74" s="108">
        <f t="shared" si="69"/>
        <v>47</v>
      </c>
      <c r="L74" s="108">
        <f t="shared" si="69"/>
        <v>70</v>
      </c>
      <c r="M74" s="108">
        <f t="shared" si="69"/>
        <v>108</v>
      </c>
      <c r="O74" s="118">
        <f t="shared" si="69"/>
        <v>1</v>
      </c>
      <c r="P74" s="118">
        <f t="shared" si="69"/>
        <v>1</v>
      </c>
      <c r="Q74" s="118">
        <f t="shared" si="69"/>
        <v>22</v>
      </c>
      <c r="R74" s="118">
        <f t="shared" si="69"/>
        <v>144</v>
      </c>
      <c r="S74" s="118">
        <f t="shared" si="69"/>
        <v>32</v>
      </c>
      <c r="T74" s="118">
        <f t="shared" si="69"/>
        <v>2</v>
      </c>
      <c r="U74" s="118">
        <f t="shared" si="69"/>
        <v>71</v>
      </c>
      <c r="V74" s="118">
        <f t="shared" si="69"/>
        <v>70</v>
      </c>
      <c r="W74" s="118">
        <f t="shared" si="69"/>
        <v>104</v>
      </c>
      <c r="Y74" s="118">
        <f t="shared" si="69"/>
        <v>1</v>
      </c>
      <c r="Z74" s="118">
        <f t="shared" si="69"/>
        <v>2</v>
      </c>
      <c r="AA74" s="118">
        <f t="shared" si="69"/>
        <v>3</v>
      </c>
      <c r="AB74" s="118">
        <f t="shared" si="69"/>
        <v>25</v>
      </c>
      <c r="AC74" s="118">
        <f t="shared" si="69"/>
        <v>40</v>
      </c>
      <c r="AD74" s="118">
        <f t="shared" si="69"/>
        <v>1</v>
      </c>
      <c r="AE74" s="118">
        <f t="shared" si="69"/>
        <v>79</v>
      </c>
      <c r="AF74" s="118">
        <f t="shared" si="69"/>
        <v>140</v>
      </c>
      <c r="AG74" s="118">
        <f t="shared" si="69"/>
        <v>140</v>
      </c>
      <c r="AI74" s="108">
        <f t="shared" si="69"/>
        <v>2</v>
      </c>
      <c r="AJ74" s="108">
        <f t="shared" si="69"/>
        <v>3</v>
      </c>
      <c r="AK74" s="108">
        <f t="shared" si="69"/>
        <v>4</v>
      </c>
      <c r="AL74" s="108">
        <f t="shared" si="69"/>
        <v>21</v>
      </c>
      <c r="AM74" s="108">
        <f t="shared" si="69"/>
        <v>76</v>
      </c>
      <c r="AN74" s="108">
        <f t="shared" si="69"/>
        <v>145</v>
      </c>
      <c r="AO74" s="108">
        <f t="shared" si="69"/>
        <v>180</v>
      </c>
      <c r="AQ74" s="118">
        <f t="shared" si="69"/>
        <v>3</v>
      </c>
      <c r="AR74" s="118">
        <f t="shared" si="69"/>
        <v>1</v>
      </c>
      <c r="AS74" s="118">
        <f t="shared" si="69"/>
        <v>1</v>
      </c>
      <c r="AT74" s="118">
        <f t="shared" si="69"/>
        <v>11</v>
      </c>
      <c r="AU74" s="118">
        <f t="shared" si="69"/>
        <v>53</v>
      </c>
      <c r="AV74" s="118">
        <f t="shared" si="69"/>
        <v>131</v>
      </c>
      <c r="AW74" s="118">
        <f t="shared" si="69"/>
        <v>231</v>
      </c>
      <c r="AY74" s="108">
        <f t="shared" si="69"/>
        <v>2</v>
      </c>
      <c r="AZ74" s="108">
        <f t="shared" si="69"/>
        <v>8</v>
      </c>
      <c r="BA74" s="108">
        <f t="shared" si="69"/>
        <v>81</v>
      </c>
      <c r="BB74" s="108">
        <f t="shared" si="69"/>
        <v>74</v>
      </c>
      <c r="BC74" s="108">
        <f t="shared" si="69"/>
        <v>266</v>
      </c>
    </row>
    <row r="75" spans="2:55" x14ac:dyDescent="0.2">
      <c r="B75" s="221"/>
      <c r="C75" s="32" t="s">
        <v>34</v>
      </c>
      <c r="D75" s="33">
        <f t="shared" si="68"/>
        <v>47</v>
      </c>
      <c r="E75" s="93">
        <v>1</v>
      </c>
      <c r="F75" s="93">
        <v>4</v>
      </c>
      <c r="G75" s="93">
        <v>24</v>
      </c>
      <c r="H75" s="93">
        <v>0</v>
      </c>
      <c r="I75" s="93">
        <v>2</v>
      </c>
      <c r="J75" s="93">
        <v>0</v>
      </c>
      <c r="K75" s="93">
        <v>0</v>
      </c>
      <c r="L75" s="93">
        <v>0</v>
      </c>
      <c r="M75" s="93">
        <v>16</v>
      </c>
      <c r="O75" s="95">
        <v>1</v>
      </c>
      <c r="P75" s="95">
        <v>1</v>
      </c>
      <c r="Q75" s="95">
        <v>22</v>
      </c>
      <c r="R75" s="95">
        <v>0</v>
      </c>
      <c r="S75" s="96">
        <v>3</v>
      </c>
      <c r="T75" s="95">
        <v>0</v>
      </c>
      <c r="U75" s="95">
        <v>0</v>
      </c>
      <c r="V75" s="95">
        <v>0</v>
      </c>
      <c r="W75" s="95">
        <v>20</v>
      </c>
      <c r="Y75" s="97">
        <v>1</v>
      </c>
      <c r="Z75" s="97">
        <v>2</v>
      </c>
      <c r="AA75" s="97">
        <v>3</v>
      </c>
      <c r="AB75" s="97">
        <v>0</v>
      </c>
      <c r="AC75" s="96">
        <v>17</v>
      </c>
      <c r="AD75" s="97">
        <v>0</v>
      </c>
      <c r="AE75" s="97">
        <v>0</v>
      </c>
      <c r="AF75" s="97">
        <v>0</v>
      </c>
      <c r="AG75" s="96">
        <v>24</v>
      </c>
      <c r="AI75" s="98">
        <v>2</v>
      </c>
      <c r="AJ75" s="98">
        <v>3</v>
      </c>
      <c r="AK75" s="98">
        <v>0</v>
      </c>
      <c r="AL75" s="96">
        <v>12</v>
      </c>
      <c r="AM75" s="98">
        <v>1</v>
      </c>
      <c r="AN75" s="98">
        <v>0</v>
      </c>
      <c r="AO75" s="98">
        <v>29</v>
      </c>
      <c r="AQ75" s="99">
        <v>3</v>
      </c>
      <c r="AR75" s="99">
        <v>1</v>
      </c>
      <c r="AS75" s="99">
        <v>0</v>
      </c>
      <c r="AT75" s="96">
        <v>5</v>
      </c>
      <c r="AU75" s="99">
        <v>2</v>
      </c>
      <c r="AV75" s="99">
        <v>0</v>
      </c>
      <c r="AW75" s="99">
        <v>36</v>
      </c>
      <c r="AY75" s="100">
        <v>2</v>
      </c>
      <c r="AZ75" s="100">
        <v>3</v>
      </c>
      <c r="BA75" s="100">
        <v>1</v>
      </c>
      <c r="BB75" s="100">
        <v>0</v>
      </c>
      <c r="BC75" s="101">
        <v>41</v>
      </c>
    </row>
    <row r="76" spans="2:55" x14ac:dyDescent="0.2">
      <c r="B76" s="221"/>
      <c r="C76" s="102" t="s">
        <v>31</v>
      </c>
      <c r="D76" s="33">
        <f>SUM(E76:M76)</f>
        <v>156</v>
      </c>
      <c r="E76" s="102">
        <v>0</v>
      </c>
      <c r="F76" s="102">
        <v>37</v>
      </c>
      <c r="G76" s="102">
        <v>0</v>
      </c>
      <c r="H76" s="102">
        <v>118</v>
      </c>
      <c r="I76" s="102">
        <v>0</v>
      </c>
      <c r="J76" s="102">
        <v>0</v>
      </c>
      <c r="K76" s="102">
        <v>0</v>
      </c>
      <c r="L76" s="102">
        <v>0</v>
      </c>
      <c r="M76" s="102">
        <v>1</v>
      </c>
      <c r="O76" s="95">
        <v>0</v>
      </c>
      <c r="P76" s="95">
        <v>0</v>
      </c>
      <c r="Q76" s="95">
        <v>0</v>
      </c>
      <c r="R76" s="95">
        <v>141</v>
      </c>
      <c r="S76" s="95">
        <v>26</v>
      </c>
      <c r="T76" s="95">
        <v>0</v>
      </c>
      <c r="U76" s="95">
        <v>1</v>
      </c>
      <c r="V76" s="95">
        <v>0</v>
      </c>
      <c r="W76" s="95">
        <v>4</v>
      </c>
      <c r="Y76" s="97">
        <v>0</v>
      </c>
      <c r="Z76" s="97">
        <v>0</v>
      </c>
      <c r="AA76" s="97">
        <v>0</v>
      </c>
      <c r="AB76" s="97">
        <v>24</v>
      </c>
      <c r="AC76" s="97">
        <v>19</v>
      </c>
      <c r="AD76" s="97">
        <v>1</v>
      </c>
      <c r="AE76" s="97">
        <v>28</v>
      </c>
      <c r="AF76" s="97">
        <v>69</v>
      </c>
      <c r="AG76" s="103">
        <v>15</v>
      </c>
      <c r="AI76" s="98">
        <v>0</v>
      </c>
      <c r="AJ76" s="98">
        <v>0</v>
      </c>
      <c r="AK76" s="98">
        <v>4</v>
      </c>
      <c r="AL76" s="98">
        <v>7</v>
      </c>
      <c r="AM76" s="98">
        <v>46</v>
      </c>
      <c r="AN76" s="98">
        <v>75</v>
      </c>
      <c r="AO76" s="104">
        <v>24</v>
      </c>
      <c r="AQ76" s="99">
        <v>0</v>
      </c>
      <c r="AR76" s="99">
        <v>0</v>
      </c>
      <c r="AS76" s="99">
        <v>1</v>
      </c>
      <c r="AT76" s="99">
        <v>5</v>
      </c>
      <c r="AU76" s="99">
        <v>36</v>
      </c>
      <c r="AV76" s="99">
        <v>72</v>
      </c>
      <c r="AW76" s="99">
        <v>42</v>
      </c>
      <c r="AY76" s="100">
        <v>0</v>
      </c>
      <c r="AZ76" s="100">
        <v>4</v>
      </c>
      <c r="BA76" s="100">
        <v>72</v>
      </c>
      <c r="BB76" s="100">
        <v>28</v>
      </c>
      <c r="BC76" s="105">
        <v>52</v>
      </c>
    </row>
    <row r="77" spans="2:55" x14ac:dyDescent="0.2">
      <c r="B77" s="221"/>
      <c r="C77" s="102" t="s">
        <v>7</v>
      </c>
      <c r="D77" s="33">
        <f t="shared" si="68"/>
        <v>102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28</v>
      </c>
      <c r="L77" s="93">
        <v>70</v>
      </c>
      <c r="M77" s="93">
        <v>4</v>
      </c>
      <c r="O77" s="119">
        <v>0</v>
      </c>
      <c r="P77" s="119">
        <v>0</v>
      </c>
      <c r="Q77" s="119">
        <v>0</v>
      </c>
      <c r="R77" s="119">
        <v>0</v>
      </c>
      <c r="S77" s="119">
        <v>0</v>
      </c>
      <c r="T77" s="119">
        <v>0</v>
      </c>
      <c r="U77" s="119">
        <v>30</v>
      </c>
      <c r="V77" s="119">
        <v>70</v>
      </c>
      <c r="W77" s="119">
        <v>2</v>
      </c>
      <c r="Y77" s="97">
        <v>0</v>
      </c>
      <c r="Z77" s="97">
        <v>0</v>
      </c>
      <c r="AA77" s="97">
        <v>0</v>
      </c>
      <c r="AB77" s="97">
        <v>0</v>
      </c>
      <c r="AC77" s="97">
        <v>2</v>
      </c>
      <c r="AD77" s="97">
        <v>0</v>
      </c>
      <c r="AE77" s="97">
        <v>12</v>
      </c>
      <c r="AF77" s="97">
        <v>71</v>
      </c>
      <c r="AG77" s="103">
        <v>17</v>
      </c>
      <c r="AI77" s="120">
        <v>0</v>
      </c>
      <c r="AJ77" s="120">
        <v>0</v>
      </c>
      <c r="AK77" s="120">
        <v>0</v>
      </c>
      <c r="AL77" s="120">
        <v>1</v>
      </c>
      <c r="AM77" s="120">
        <v>9</v>
      </c>
      <c r="AN77" s="120">
        <v>69</v>
      </c>
      <c r="AO77" s="120">
        <v>23</v>
      </c>
      <c r="AQ77" s="99">
        <v>0</v>
      </c>
      <c r="AR77" s="99">
        <v>0</v>
      </c>
      <c r="AS77" s="99">
        <v>0</v>
      </c>
      <c r="AT77" s="99">
        <v>1</v>
      </c>
      <c r="AU77" s="99">
        <v>4</v>
      </c>
      <c r="AV77" s="99">
        <v>57</v>
      </c>
      <c r="AW77" s="107">
        <v>40</v>
      </c>
      <c r="AY77" s="100">
        <v>0</v>
      </c>
      <c r="AZ77" s="100">
        <v>1</v>
      </c>
      <c r="BA77" s="100">
        <v>3</v>
      </c>
      <c r="BB77" s="100">
        <v>45</v>
      </c>
      <c r="BC77" s="105">
        <v>53</v>
      </c>
    </row>
    <row r="78" spans="2:55" x14ac:dyDescent="0.2">
      <c r="B78" s="222"/>
      <c r="C78" s="102" t="s">
        <v>32</v>
      </c>
      <c r="D78" s="33">
        <f t="shared" si="68"/>
        <v>126</v>
      </c>
      <c r="E78" s="108">
        <v>0</v>
      </c>
      <c r="F78" s="108">
        <v>0</v>
      </c>
      <c r="G78" s="108">
        <v>0</v>
      </c>
      <c r="H78" s="108">
        <v>6</v>
      </c>
      <c r="I78" s="108">
        <v>9</v>
      </c>
      <c r="J78" s="108">
        <v>5</v>
      </c>
      <c r="K78" s="108">
        <v>19</v>
      </c>
      <c r="L78" s="108">
        <v>0</v>
      </c>
      <c r="M78" s="108">
        <v>87</v>
      </c>
      <c r="O78" s="109">
        <v>0</v>
      </c>
      <c r="P78" s="109">
        <v>0</v>
      </c>
      <c r="Q78" s="109">
        <v>0</v>
      </c>
      <c r="R78" s="109">
        <v>3</v>
      </c>
      <c r="S78" s="109">
        <v>3</v>
      </c>
      <c r="T78" s="109">
        <v>2</v>
      </c>
      <c r="U78" s="110">
        <v>40</v>
      </c>
      <c r="V78" s="109">
        <v>0</v>
      </c>
      <c r="W78" s="111">
        <v>78</v>
      </c>
      <c r="Y78" s="112">
        <v>0</v>
      </c>
      <c r="Z78" s="112">
        <v>0</v>
      </c>
      <c r="AA78" s="112">
        <v>0</v>
      </c>
      <c r="AB78" s="112">
        <v>1</v>
      </c>
      <c r="AC78" s="112">
        <v>2</v>
      </c>
      <c r="AD78" s="112">
        <v>0</v>
      </c>
      <c r="AE78" s="112">
        <v>39</v>
      </c>
      <c r="AF78" s="112">
        <v>0</v>
      </c>
      <c r="AG78" s="112">
        <v>84</v>
      </c>
      <c r="AI78" s="113">
        <v>0</v>
      </c>
      <c r="AJ78" s="113">
        <v>0</v>
      </c>
      <c r="AK78" s="113">
        <v>0</v>
      </c>
      <c r="AL78" s="113">
        <v>1</v>
      </c>
      <c r="AM78" s="113">
        <v>20</v>
      </c>
      <c r="AN78" s="113">
        <v>1</v>
      </c>
      <c r="AO78" s="113">
        <v>104</v>
      </c>
      <c r="AQ78" s="114">
        <v>0</v>
      </c>
      <c r="AR78" s="114">
        <v>0</v>
      </c>
      <c r="AS78" s="114">
        <v>0</v>
      </c>
      <c r="AT78" s="114">
        <v>0</v>
      </c>
      <c r="AU78" s="114">
        <v>11</v>
      </c>
      <c r="AV78" s="114">
        <v>2</v>
      </c>
      <c r="AW78" s="115">
        <v>113</v>
      </c>
      <c r="AY78" s="120">
        <v>0</v>
      </c>
      <c r="AZ78" s="120">
        <v>0</v>
      </c>
      <c r="BA78" s="96">
        <v>5</v>
      </c>
      <c r="BB78" s="102">
        <v>1</v>
      </c>
      <c r="BC78" s="96">
        <v>120</v>
      </c>
    </row>
    <row r="79" spans="2:55" x14ac:dyDescent="0.2">
      <c r="B79" s="230" t="s">
        <v>2</v>
      </c>
      <c r="C79" s="39" t="s">
        <v>3</v>
      </c>
      <c r="D79" s="33">
        <f t="shared" si="68"/>
        <v>457</v>
      </c>
      <c r="E79" s="108">
        <f>SUM(E80:E83)</f>
        <v>3</v>
      </c>
      <c r="F79" s="108">
        <f t="shared" ref="F79:BC79" si="70">SUM(F80:F83)</f>
        <v>26</v>
      </c>
      <c r="G79" s="108">
        <f t="shared" si="70"/>
        <v>8</v>
      </c>
      <c r="H79" s="108">
        <f t="shared" si="70"/>
        <v>153</v>
      </c>
      <c r="I79" s="108">
        <f t="shared" si="70"/>
        <v>12</v>
      </c>
      <c r="J79" s="108">
        <f t="shared" si="70"/>
        <v>8</v>
      </c>
      <c r="K79" s="108">
        <f t="shared" si="70"/>
        <v>54</v>
      </c>
      <c r="L79" s="108">
        <f t="shared" si="70"/>
        <v>115</v>
      </c>
      <c r="M79" s="108">
        <f t="shared" si="70"/>
        <v>78</v>
      </c>
      <c r="O79" s="118">
        <f t="shared" si="70"/>
        <v>3</v>
      </c>
      <c r="P79" s="118">
        <f t="shared" si="70"/>
        <v>1</v>
      </c>
      <c r="Q79" s="118">
        <f t="shared" si="70"/>
        <v>6</v>
      </c>
      <c r="R79" s="118">
        <f t="shared" si="70"/>
        <v>116</v>
      </c>
      <c r="S79" s="118">
        <f t="shared" si="70"/>
        <v>54</v>
      </c>
      <c r="T79" s="118">
        <f t="shared" si="70"/>
        <v>2</v>
      </c>
      <c r="U79" s="118">
        <f t="shared" si="70"/>
        <v>72</v>
      </c>
      <c r="V79" s="118">
        <f t="shared" si="70"/>
        <v>116</v>
      </c>
      <c r="W79" s="118">
        <f t="shared" si="70"/>
        <v>71</v>
      </c>
      <c r="Y79" s="118">
        <f t="shared" si="70"/>
        <v>3</v>
      </c>
      <c r="Z79" s="118">
        <f t="shared" si="70"/>
        <v>1</v>
      </c>
      <c r="AA79" s="118">
        <f t="shared" si="70"/>
        <v>0</v>
      </c>
      <c r="AB79" s="118">
        <f t="shared" si="70"/>
        <v>16</v>
      </c>
      <c r="AC79" s="118">
        <f t="shared" si="70"/>
        <v>24</v>
      </c>
      <c r="AD79" s="118">
        <f t="shared" si="70"/>
        <v>2</v>
      </c>
      <c r="AE79" s="118">
        <f t="shared" si="70"/>
        <v>73</v>
      </c>
      <c r="AF79" s="118">
        <f t="shared" si="70"/>
        <v>234</v>
      </c>
      <c r="AG79" s="118">
        <f t="shared" si="70"/>
        <v>103</v>
      </c>
      <c r="AI79" s="108">
        <f t="shared" si="70"/>
        <v>0</v>
      </c>
      <c r="AJ79" s="108">
        <f t="shared" si="70"/>
        <v>0</v>
      </c>
      <c r="AK79" s="108">
        <f t="shared" si="70"/>
        <v>4</v>
      </c>
      <c r="AL79" s="108">
        <f t="shared" si="70"/>
        <v>13</v>
      </c>
      <c r="AM79" s="108">
        <f t="shared" si="70"/>
        <v>71</v>
      </c>
      <c r="AN79" s="108">
        <f t="shared" si="70"/>
        <v>242</v>
      </c>
      <c r="AO79" s="108">
        <f t="shared" si="70"/>
        <v>127</v>
      </c>
      <c r="AQ79" s="118">
        <f t="shared" si="70"/>
        <v>2</v>
      </c>
      <c r="AR79" s="118">
        <f t="shared" si="70"/>
        <v>0</v>
      </c>
      <c r="AS79" s="118">
        <f t="shared" si="70"/>
        <v>0</v>
      </c>
      <c r="AT79" s="118">
        <f t="shared" si="70"/>
        <v>6</v>
      </c>
      <c r="AU79" s="118">
        <f t="shared" si="70"/>
        <v>51</v>
      </c>
      <c r="AV79" s="118">
        <f t="shared" si="70"/>
        <v>206</v>
      </c>
      <c r="AW79" s="118">
        <f t="shared" si="70"/>
        <v>192</v>
      </c>
      <c r="AY79" s="108">
        <f t="shared" si="70"/>
        <v>1</v>
      </c>
      <c r="AZ79" s="108">
        <f t="shared" si="70"/>
        <v>4</v>
      </c>
      <c r="BA79" s="108">
        <f t="shared" si="70"/>
        <v>139</v>
      </c>
      <c r="BB79" s="108">
        <f t="shared" si="70"/>
        <v>84</v>
      </c>
      <c r="BC79" s="108">
        <f t="shared" si="70"/>
        <v>229</v>
      </c>
    </row>
    <row r="80" spans="2:55" x14ac:dyDescent="0.2">
      <c r="B80" s="221" t="s">
        <v>2</v>
      </c>
      <c r="C80" s="32" t="s">
        <v>34</v>
      </c>
      <c r="D80" s="33">
        <f t="shared" si="68"/>
        <v>24</v>
      </c>
      <c r="E80" s="93">
        <v>3</v>
      </c>
      <c r="F80" s="93">
        <v>1</v>
      </c>
      <c r="G80" s="93">
        <v>8</v>
      </c>
      <c r="H80" s="93">
        <v>0</v>
      </c>
      <c r="I80" s="93">
        <v>2</v>
      </c>
      <c r="J80" s="93">
        <v>0</v>
      </c>
      <c r="K80" s="93">
        <v>0</v>
      </c>
      <c r="L80" s="93">
        <v>0</v>
      </c>
      <c r="M80" s="93">
        <v>10</v>
      </c>
      <c r="O80" s="95">
        <v>3</v>
      </c>
      <c r="P80" s="95">
        <v>1</v>
      </c>
      <c r="Q80" s="95">
        <v>6</v>
      </c>
      <c r="R80" s="95">
        <v>0</v>
      </c>
      <c r="S80" s="96">
        <v>6</v>
      </c>
      <c r="T80" s="95">
        <v>0</v>
      </c>
      <c r="U80" s="95">
        <v>0</v>
      </c>
      <c r="V80" s="95">
        <v>0</v>
      </c>
      <c r="W80" s="95">
        <v>8</v>
      </c>
      <c r="Y80" s="97">
        <v>3</v>
      </c>
      <c r="Z80" s="97">
        <v>1</v>
      </c>
      <c r="AA80" s="97">
        <v>0</v>
      </c>
      <c r="AB80" s="97">
        <v>0</v>
      </c>
      <c r="AC80" s="96">
        <v>11</v>
      </c>
      <c r="AD80" s="97">
        <v>0</v>
      </c>
      <c r="AE80" s="97">
        <v>0</v>
      </c>
      <c r="AF80" s="97">
        <v>0</v>
      </c>
      <c r="AG80" s="96">
        <v>9</v>
      </c>
      <c r="AI80" s="98">
        <v>0</v>
      </c>
      <c r="AJ80" s="98">
        <v>0</v>
      </c>
      <c r="AK80" s="98">
        <v>2</v>
      </c>
      <c r="AL80" s="96">
        <v>6</v>
      </c>
      <c r="AM80" s="98">
        <v>4</v>
      </c>
      <c r="AN80" s="98">
        <v>0</v>
      </c>
      <c r="AO80" s="98">
        <v>12</v>
      </c>
      <c r="AQ80" s="99">
        <v>2</v>
      </c>
      <c r="AR80" s="99">
        <v>0</v>
      </c>
      <c r="AS80" s="99">
        <v>0</v>
      </c>
      <c r="AT80" s="96">
        <v>2</v>
      </c>
      <c r="AU80" s="99">
        <v>7</v>
      </c>
      <c r="AV80" s="99">
        <v>0</v>
      </c>
      <c r="AW80" s="99">
        <v>13</v>
      </c>
      <c r="AY80" s="100">
        <v>1</v>
      </c>
      <c r="AZ80" s="100">
        <v>2</v>
      </c>
      <c r="BA80" s="100">
        <v>5</v>
      </c>
      <c r="BB80" s="100">
        <v>2</v>
      </c>
      <c r="BC80" s="101">
        <v>14</v>
      </c>
    </row>
    <row r="81" spans="2:55" x14ac:dyDescent="0.2">
      <c r="B81" s="221"/>
      <c r="C81" s="102" t="s">
        <v>31</v>
      </c>
      <c r="D81" s="33">
        <f>SUM(E81:M81)</f>
        <v>172</v>
      </c>
      <c r="E81" s="93">
        <v>0</v>
      </c>
      <c r="F81" s="93">
        <v>25</v>
      </c>
      <c r="G81" s="93">
        <v>0</v>
      </c>
      <c r="H81" s="93">
        <v>146</v>
      </c>
      <c r="I81" s="93">
        <v>0</v>
      </c>
      <c r="J81" s="93">
        <v>0</v>
      </c>
      <c r="K81" s="93">
        <v>0</v>
      </c>
      <c r="L81" s="93">
        <v>0</v>
      </c>
      <c r="M81" s="93">
        <v>1</v>
      </c>
      <c r="O81" s="95">
        <v>0</v>
      </c>
      <c r="P81" s="95">
        <v>0</v>
      </c>
      <c r="Q81" s="95">
        <v>0</v>
      </c>
      <c r="R81" s="95">
        <v>113</v>
      </c>
      <c r="S81" s="95">
        <v>38</v>
      </c>
      <c r="T81" s="95">
        <v>0</v>
      </c>
      <c r="U81" s="95">
        <v>0</v>
      </c>
      <c r="V81" s="95">
        <v>0</v>
      </c>
      <c r="W81" s="95">
        <v>5</v>
      </c>
      <c r="Y81" s="97">
        <v>0</v>
      </c>
      <c r="Z81" s="97">
        <v>0</v>
      </c>
      <c r="AA81" s="97">
        <v>0</v>
      </c>
      <c r="AB81" s="97">
        <v>15</v>
      </c>
      <c r="AC81" s="97">
        <v>8</v>
      </c>
      <c r="AD81" s="97">
        <v>2</v>
      </c>
      <c r="AE81" s="97">
        <v>26</v>
      </c>
      <c r="AF81" s="97">
        <v>107</v>
      </c>
      <c r="AG81" s="103">
        <v>13</v>
      </c>
      <c r="AI81" s="98">
        <v>0</v>
      </c>
      <c r="AJ81" s="98">
        <v>0</v>
      </c>
      <c r="AK81" s="98">
        <v>1</v>
      </c>
      <c r="AL81" s="98">
        <v>5</v>
      </c>
      <c r="AM81" s="98">
        <v>36</v>
      </c>
      <c r="AN81" s="98">
        <v>110</v>
      </c>
      <c r="AO81" s="104">
        <v>20</v>
      </c>
      <c r="AQ81" s="99">
        <v>0</v>
      </c>
      <c r="AR81" s="99">
        <v>0</v>
      </c>
      <c r="AS81" s="99">
        <v>0</v>
      </c>
      <c r="AT81" s="99">
        <v>3</v>
      </c>
      <c r="AU81" s="99">
        <v>23</v>
      </c>
      <c r="AV81" s="99">
        <v>111</v>
      </c>
      <c r="AW81" s="99">
        <v>35</v>
      </c>
      <c r="AY81" s="100">
        <v>0</v>
      </c>
      <c r="AZ81" s="100">
        <v>0</v>
      </c>
      <c r="BA81" s="100">
        <v>115</v>
      </c>
      <c r="BB81" s="100">
        <v>12</v>
      </c>
      <c r="BC81" s="105">
        <v>45</v>
      </c>
    </row>
    <row r="82" spans="2:55" x14ac:dyDescent="0.2">
      <c r="B82" s="221"/>
      <c r="C82" s="102" t="s">
        <v>7</v>
      </c>
      <c r="D82" s="33">
        <f>SUM(E82:M82)</f>
        <v>155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34</v>
      </c>
      <c r="L82" s="93">
        <v>115</v>
      </c>
      <c r="M82" s="93">
        <v>6</v>
      </c>
      <c r="O82" s="95">
        <v>0</v>
      </c>
      <c r="P82" s="95">
        <v>0</v>
      </c>
      <c r="Q82" s="95">
        <v>0</v>
      </c>
      <c r="R82" s="95">
        <v>0</v>
      </c>
      <c r="S82" s="95">
        <v>0</v>
      </c>
      <c r="T82" s="95">
        <v>0</v>
      </c>
      <c r="U82" s="95">
        <v>36</v>
      </c>
      <c r="V82" s="95">
        <v>116</v>
      </c>
      <c r="W82" s="106">
        <v>3</v>
      </c>
      <c r="Y82" s="97">
        <v>0</v>
      </c>
      <c r="Z82" s="97">
        <v>0</v>
      </c>
      <c r="AA82" s="97">
        <v>0</v>
      </c>
      <c r="AB82" s="97">
        <v>0</v>
      </c>
      <c r="AC82" s="97">
        <v>0</v>
      </c>
      <c r="AD82" s="97">
        <v>0</v>
      </c>
      <c r="AE82" s="97">
        <v>16</v>
      </c>
      <c r="AF82" s="97">
        <v>125</v>
      </c>
      <c r="AG82" s="103">
        <v>14</v>
      </c>
      <c r="AI82" s="120">
        <v>0</v>
      </c>
      <c r="AJ82" s="120">
        <v>0</v>
      </c>
      <c r="AK82" s="120">
        <v>0</v>
      </c>
      <c r="AL82" s="120">
        <v>0</v>
      </c>
      <c r="AM82" s="120">
        <v>13</v>
      </c>
      <c r="AN82" s="120">
        <v>125</v>
      </c>
      <c r="AO82" s="120">
        <v>17</v>
      </c>
      <c r="AQ82" s="99">
        <v>0</v>
      </c>
      <c r="AR82" s="99">
        <v>0</v>
      </c>
      <c r="AS82" s="99">
        <v>0</v>
      </c>
      <c r="AT82" s="99">
        <v>0</v>
      </c>
      <c r="AU82" s="99">
        <v>9</v>
      </c>
      <c r="AV82" s="99">
        <v>83</v>
      </c>
      <c r="AW82" s="107">
        <v>63</v>
      </c>
      <c r="AY82" s="100">
        <v>0</v>
      </c>
      <c r="AZ82" s="100">
        <v>0</v>
      </c>
      <c r="BA82" s="100">
        <v>10</v>
      </c>
      <c r="BB82" s="100">
        <v>59</v>
      </c>
      <c r="BC82" s="105">
        <v>86</v>
      </c>
    </row>
    <row r="83" spans="2:55" x14ac:dyDescent="0.2">
      <c r="B83" s="222"/>
      <c r="C83" s="102" t="s">
        <v>32</v>
      </c>
      <c r="D83" s="33">
        <f t="shared" si="68"/>
        <v>106</v>
      </c>
      <c r="E83" s="108">
        <v>0</v>
      </c>
      <c r="F83" s="108">
        <v>0</v>
      </c>
      <c r="G83" s="108">
        <v>0</v>
      </c>
      <c r="H83" s="108">
        <v>7</v>
      </c>
      <c r="I83" s="108">
        <v>10</v>
      </c>
      <c r="J83" s="108">
        <v>8</v>
      </c>
      <c r="K83" s="108">
        <v>20</v>
      </c>
      <c r="L83" s="108">
        <v>0</v>
      </c>
      <c r="M83" s="108">
        <v>61</v>
      </c>
      <c r="O83" s="109">
        <v>0</v>
      </c>
      <c r="P83" s="109">
        <v>0</v>
      </c>
      <c r="Q83" s="109">
        <v>0</v>
      </c>
      <c r="R83" s="109">
        <v>3</v>
      </c>
      <c r="S83" s="109">
        <v>10</v>
      </c>
      <c r="T83" s="109">
        <v>2</v>
      </c>
      <c r="U83" s="110">
        <v>36</v>
      </c>
      <c r="V83" s="109">
        <v>0</v>
      </c>
      <c r="W83" s="111">
        <v>55</v>
      </c>
      <c r="Y83" s="112">
        <v>0</v>
      </c>
      <c r="Z83" s="112">
        <v>0</v>
      </c>
      <c r="AA83" s="112">
        <v>0</v>
      </c>
      <c r="AB83" s="112">
        <v>1</v>
      </c>
      <c r="AC83" s="112">
        <v>5</v>
      </c>
      <c r="AD83" s="112">
        <v>0</v>
      </c>
      <c r="AE83" s="112">
        <v>31</v>
      </c>
      <c r="AF83" s="112">
        <v>2</v>
      </c>
      <c r="AG83" s="112">
        <v>67</v>
      </c>
      <c r="AI83" s="113">
        <v>0</v>
      </c>
      <c r="AJ83" s="113">
        <v>0</v>
      </c>
      <c r="AK83" s="113">
        <v>1</v>
      </c>
      <c r="AL83" s="113">
        <v>2</v>
      </c>
      <c r="AM83" s="113">
        <v>18</v>
      </c>
      <c r="AN83" s="113">
        <v>7</v>
      </c>
      <c r="AO83" s="113">
        <v>78</v>
      </c>
      <c r="AQ83" s="114">
        <v>0</v>
      </c>
      <c r="AR83" s="114">
        <v>0</v>
      </c>
      <c r="AS83" s="114">
        <v>0</v>
      </c>
      <c r="AT83" s="114">
        <v>1</v>
      </c>
      <c r="AU83" s="114">
        <v>12</v>
      </c>
      <c r="AV83" s="114">
        <v>12</v>
      </c>
      <c r="AW83" s="115">
        <v>81</v>
      </c>
      <c r="AY83" s="116">
        <v>0</v>
      </c>
      <c r="AZ83" s="116">
        <v>2</v>
      </c>
      <c r="BA83" s="116">
        <v>9</v>
      </c>
      <c r="BB83" s="116">
        <v>11</v>
      </c>
      <c r="BC83" s="117">
        <v>84</v>
      </c>
    </row>
  </sheetData>
  <mergeCells count="42">
    <mergeCell ref="AY67:BC67"/>
    <mergeCell ref="D47:D48"/>
    <mergeCell ref="O67:W67"/>
    <mergeCell ref="Y67:AG67"/>
    <mergeCell ref="AI67:AO67"/>
    <mergeCell ref="AQ67:AW67"/>
    <mergeCell ref="B54:B58"/>
    <mergeCell ref="B59:B63"/>
    <mergeCell ref="B34:B38"/>
    <mergeCell ref="B39:B43"/>
    <mergeCell ref="B47:C48"/>
    <mergeCell ref="B3:S3"/>
    <mergeCell ref="B74:B78"/>
    <mergeCell ref="B69:B73"/>
    <mergeCell ref="B79:B83"/>
    <mergeCell ref="D27:D28"/>
    <mergeCell ref="B27:C28"/>
    <mergeCell ref="B67:C68"/>
    <mergeCell ref="D67:D68"/>
    <mergeCell ref="E67:M67"/>
    <mergeCell ref="B14:B18"/>
    <mergeCell ref="B9:B13"/>
    <mergeCell ref="B19:B23"/>
    <mergeCell ref="B7:C8"/>
    <mergeCell ref="D7:D8"/>
    <mergeCell ref="B29:B33"/>
    <mergeCell ref="B49:B53"/>
    <mergeCell ref="E7:L7"/>
    <mergeCell ref="E27:L27"/>
    <mergeCell ref="E47:L47"/>
    <mergeCell ref="N7:S7"/>
    <mergeCell ref="U7:Y7"/>
    <mergeCell ref="U27:Y27"/>
    <mergeCell ref="U47:Y47"/>
    <mergeCell ref="N47:S47"/>
    <mergeCell ref="N27:S27"/>
    <mergeCell ref="AA27:AD27"/>
    <mergeCell ref="AF27:AI27"/>
    <mergeCell ref="AF7:AI7"/>
    <mergeCell ref="AF47:AI47"/>
    <mergeCell ref="AA47:AD47"/>
    <mergeCell ref="AA7:AD7"/>
  </mergeCells>
  <conditionalFormatting sqref="E69:BC83 T9:Z23">
    <cfRule type="cellIs" dxfId="32" priority="5" operator="lessThan">
      <formula>10</formula>
    </cfRule>
  </conditionalFormatting>
  <conditionalFormatting sqref="M9:M23 AE9:AE23 AJ9:AJ23">
    <cfRule type="cellIs" dxfId="31" priority="4" operator="lessThan">
      <formula>10</formula>
    </cfRule>
  </conditionalFormatting>
  <conditionalFormatting sqref="M29:M43 T29:T43 Z29:Z43 AE29:AE43 AJ29:AJ43">
    <cfRule type="cellIs" dxfId="30" priority="3" operator="lessThan">
      <formula>10</formula>
    </cfRule>
  </conditionalFormatting>
  <conditionalFormatting sqref="M49:M63 T49:T63 Z49:Z63 AE49:AE63 AJ49:AJ63">
    <cfRule type="cellIs" dxfId="29" priority="1" operator="lessThan">
      <formula>10</formula>
    </cfRule>
  </conditionalFormatting>
  <pageMargins left="0.75" right="0.75" top="1" bottom="1" header="0.5" footer="0.5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4"/>
  <sheetViews>
    <sheetView workbookViewId="0">
      <pane ySplit="6" topLeftCell="A7" activePane="bottomLeft" state="frozen"/>
      <selection activeCell="G119" sqref="G119"/>
      <selection pane="bottomLeft" activeCell="A7" sqref="A7"/>
    </sheetView>
  </sheetViews>
  <sheetFormatPr baseColWidth="10" defaultRowHeight="12" x14ac:dyDescent="0.2"/>
  <cols>
    <col min="1" max="1" width="2.7109375" style="35" customWidth="1"/>
    <col min="2" max="3" width="17.140625" style="35" bestFit="1" customWidth="1"/>
    <col min="4" max="4" width="8.7109375" style="35" customWidth="1"/>
    <col min="5" max="5" width="13" style="35" customWidth="1"/>
    <col min="6" max="6" width="13.85546875" style="35" customWidth="1"/>
    <col min="7" max="7" width="8.7109375" style="35" customWidth="1"/>
    <col min="8" max="8" width="3.42578125" style="35" customWidth="1"/>
    <col min="9" max="9" width="12.7109375" style="35" customWidth="1"/>
    <col min="10" max="10" width="12.85546875" style="35" customWidth="1"/>
    <col min="11" max="11" width="9.42578125" style="35" customWidth="1"/>
    <col min="12" max="16384" width="11.42578125" style="35"/>
  </cols>
  <sheetData>
    <row r="1" spans="2:22" ht="69.95" customHeight="1" x14ac:dyDescent="0.2"/>
    <row r="2" spans="2:22" ht="18" customHeight="1" x14ac:dyDescent="0.2"/>
    <row r="3" spans="2:22" ht="15" customHeight="1" x14ac:dyDescent="0.25">
      <c r="B3" s="216" t="s">
        <v>166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2:22" ht="15" customHeight="1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22" ht="15" customHeight="1" x14ac:dyDescent="0.2">
      <c r="B5" s="215" t="s">
        <v>51</v>
      </c>
      <c r="C5" s="215"/>
      <c r="D5" s="234" t="s">
        <v>73</v>
      </c>
      <c r="E5" s="234"/>
      <c r="F5" s="234"/>
      <c r="G5" s="234"/>
      <c r="I5" s="234" t="s">
        <v>74</v>
      </c>
      <c r="J5" s="234"/>
      <c r="K5" s="234"/>
    </row>
    <row r="6" spans="2:22" ht="36" x14ac:dyDescent="0.2">
      <c r="B6" s="215"/>
      <c r="C6" s="215"/>
      <c r="D6" s="27" t="s">
        <v>62</v>
      </c>
      <c r="E6" s="27" t="s">
        <v>71</v>
      </c>
      <c r="F6" s="27" t="s">
        <v>72</v>
      </c>
      <c r="G6" s="27" t="s">
        <v>4</v>
      </c>
      <c r="I6" s="27" t="s">
        <v>63</v>
      </c>
      <c r="J6" s="27" t="s">
        <v>64</v>
      </c>
      <c r="K6" s="27" t="s">
        <v>4</v>
      </c>
    </row>
    <row r="7" spans="2:22" x14ac:dyDescent="0.2">
      <c r="B7" s="217" t="s">
        <v>0</v>
      </c>
      <c r="C7" s="28" t="s">
        <v>3</v>
      </c>
      <c r="D7" s="14">
        <v>12553.11389500002</v>
      </c>
      <c r="E7" s="14">
        <v>2445.3099900000002</v>
      </c>
      <c r="F7" s="14">
        <v>10039.958144</v>
      </c>
      <c r="G7" s="14"/>
      <c r="I7" s="14">
        <v>1644.9217619999997</v>
      </c>
      <c r="J7" s="14">
        <v>10852.345129000008</v>
      </c>
      <c r="K7" s="14"/>
    </row>
    <row r="8" spans="2:22" x14ac:dyDescent="0.2">
      <c r="B8" s="218"/>
      <c r="C8" s="19" t="s">
        <v>34</v>
      </c>
      <c r="D8" s="14">
        <v>1487.1138629999994</v>
      </c>
      <c r="E8" s="14">
        <v>127.13776599999998</v>
      </c>
      <c r="F8" s="14">
        <v>1359.9760969999991</v>
      </c>
      <c r="G8" s="14"/>
      <c r="I8" s="14"/>
      <c r="J8" s="14">
        <v>1377.0834419999992</v>
      </c>
      <c r="K8" s="14"/>
    </row>
    <row r="9" spans="2:22" x14ac:dyDescent="0.2">
      <c r="B9" s="218"/>
      <c r="C9" s="20" t="s">
        <v>31</v>
      </c>
      <c r="D9" s="14">
        <v>4982.0000250000166</v>
      </c>
      <c r="E9" s="14">
        <v>1030.7565909999992</v>
      </c>
      <c r="F9" s="14">
        <v>3934.7368459999993</v>
      </c>
      <c r="G9" s="14"/>
      <c r="I9" s="14">
        <v>555.50260600000001</v>
      </c>
      <c r="J9" s="14">
        <v>4426.4974190000066</v>
      </c>
      <c r="K9" s="14"/>
    </row>
    <row r="10" spans="2:22" x14ac:dyDescent="0.2">
      <c r="B10" s="218"/>
      <c r="C10" s="20" t="s">
        <v>7</v>
      </c>
      <c r="D10" s="14">
        <v>3439.0000130000053</v>
      </c>
      <c r="E10" s="14">
        <v>1075.4531750000003</v>
      </c>
      <c r="F10" s="14">
        <v>2314.2396940000017</v>
      </c>
      <c r="G10" s="14"/>
      <c r="I10" s="14">
        <v>841.86664099999973</v>
      </c>
      <c r="J10" s="14">
        <v>2579.939794000004</v>
      </c>
      <c r="K10" s="14"/>
    </row>
    <row r="11" spans="2:22" x14ac:dyDescent="0.2">
      <c r="B11" s="218"/>
      <c r="C11" s="20" t="s">
        <v>32</v>
      </c>
      <c r="D11" s="14">
        <v>1179.0000020000007</v>
      </c>
      <c r="E11" s="14">
        <v>106.76000400000001</v>
      </c>
      <c r="F11" s="14">
        <v>1072.2399980000005</v>
      </c>
      <c r="G11" s="14"/>
      <c r="I11" s="14"/>
      <c r="J11" s="14">
        <v>1135.3343710000006</v>
      </c>
      <c r="K11" s="14"/>
    </row>
    <row r="12" spans="2:22" x14ac:dyDescent="0.2">
      <c r="B12" s="219"/>
      <c r="C12" s="20" t="s">
        <v>33</v>
      </c>
      <c r="D12" s="14">
        <v>1465.9999919999982</v>
      </c>
      <c r="E12" s="14">
        <v>105.20245400000002</v>
      </c>
      <c r="F12" s="14">
        <v>1358.7655089999982</v>
      </c>
      <c r="G12" s="14"/>
      <c r="I12" s="14">
        <v>130.47785999999999</v>
      </c>
      <c r="J12" s="14">
        <v>1333.4901029999987</v>
      </c>
      <c r="K12" s="14"/>
    </row>
    <row r="13" spans="2:22" x14ac:dyDescent="0.2">
      <c r="B13" s="220" t="s">
        <v>1</v>
      </c>
      <c r="C13" s="20" t="s">
        <v>3</v>
      </c>
      <c r="D13" s="14">
        <v>6444.6245409999956</v>
      </c>
      <c r="E13" s="14">
        <v>974.77663800000016</v>
      </c>
      <c r="F13" s="14">
        <v>5417.3157530000017</v>
      </c>
      <c r="G13" s="14"/>
      <c r="I13" s="14">
        <v>679.19130300000018</v>
      </c>
      <c r="J13" s="14">
        <v>5715.745316999999</v>
      </c>
      <c r="K13" s="14"/>
    </row>
    <row r="14" spans="2:22" x14ac:dyDescent="0.2">
      <c r="B14" s="221"/>
      <c r="C14" s="19" t="s">
        <v>34</v>
      </c>
      <c r="D14" s="14">
        <v>981.62451099999976</v>
      </c>
      <c r="E14" s="14"/>
      <c r="F14" s="14">
        <v>897.88657099999989</v>
      </c>
      <c r="G14" s="14"/>
      <c r="I14" s="14"/>
      <c r="J14" s="14">
        <v>914.99391599999979</v>
      </c>
      <c r="K14" s="14"/>
    </row>
    <row r="15" spans="2:22" x14ac:dyDescent="0.2">
      <c r="B15" s="221"/>
      <c r="C15" s="20" t="s">
        <v>31</v>
      </c>
      <c r="D15" s="14">
        <v>2441.0000089999976</v>
      </c>
      <c r="E15" s="14">
        <v>415.68678200000005</v>
      </c>
      <c r="F15" s="14">
        <v>2008.8066390000029</v>
      </c>
      <c r="G15" s="14"/>
      <c r="I15" s="14">
        <v>202.23636999999994</v>
      </c>
      <c r="J15" s="14">
        <v>2238.7636390000007</v>
      </c>
      <c r="K15" s="14"/>
    </row>
    <row r="16" spans="2:22" x14ac:dyDescent="0.2">
      <c r="B16" s="221"/>
      <c r="C16" s="20" t="s">
        <v>7</v>
      </c>
      <c r="D16" s="14">
        <v>1502.0000279999977</v>
      </c>
      <c r="E16" s="14">
        <v>343.93998300000015</v>
      </c>
      <c r="F16" s="14">
        <v>1124.0665119999987</v>
      </c>
      <c r="G16" s="14"/>
      <c r="I16" s="14">
        <v>323.61011200000019</v>
      </c>
      <c r="J16" s="14">
        <v>1161.1963379999984</v>
      </c>
      <c r="K16" s="14"/>
    </row>
    <row r="17" spans="2:11" x14ac:dyDescent="0.2">
      <c r="B17" s="221"/>
      <c r="C17" s="20" t="s">
        <v>32</v>
      </c>
      <c r="D17" s="14">
        <v>681.99999799999989</v>
      </c>
      <c r="E17" s="14">
        <v>67.860186999999996</v>
      </c>
      <c r="F17" s="14">
        <v>614.13981100000012</v>
      </c>
      <c r="G17" s="14"/>
      <c r="I17" s="14"/>
      <c r="J17" s="14">
        <v>656.56619200000011</v>
      </c>
      <c r="K17" s="14"/>
    </row>
    <row r="18" spans="2:11" x14ac:dyDescent="0.2">
      <c r="B18" s="222"/>
      <c r="C18" s="20" t="s">
        <v>33</v>
      </c>
      <c r="D18" s="14">
        <v>837.9999949999999</v>
      </c>
      <c r="E18" s="14"/>
      <c r="F18" s="14">
        <v>772.41621999999995</v>
      </c>
      <c r="G18" s="14"/>
      <c r="I18" s="14">
        <v>91.742734000000013</v>
      </c>
      <c r="J18" s="14">
        <v>744.22523200000012</v>
      </c>
      <c r="K18" s="14"/>
    </row>
    <row r="19" spans="2:11" x14ac:dyDescent="0.2">
      <c r="B19" s="220" t="s">
        <v>2</v>
      </c>
      <c r="C19" s="20" t="s">
        <v>3</v>
      </c>
      <c r="D19" s="14">
        <v>6108.4893540000003</v>
      </c>
      <c r="E19" s="14">
        <v>1470.5333520000004</v>
      </c>
      <c r="F19" s="14">
        <v>4622.6423909999939</v>
      </c>
      <c r="G19" s="14"/>
      <c r="I19" s="14">
        <v>965.73045899999966</v>
      </c>
      <c r="J19" s="14">
        <v>5136.5998119999958</v>
      </c>
      <c r="K19" s="14"/>
    </row>
    <row r="20" spans="2:11" x14ac:dyDescent="0.2">
      <c r="B20" s="221"/>
      <c r="C20" s="19" t="s">
        <v>34</v>
      </c>
      <c r="D20" s="14">
        <v>505.48935200000011</v>
      </c>
      <c r="E20" s="14"/>
      <c r="F20" s="14">
        <v>462.08952600000009</v>
      </c>
      <c r="G20" s="14"/>
      <c r="I20" s="14"/>
      <c r="J20" s="14">
        <v>462.08952600000009</v>
      </c>
      <c r="K20" s="14"/>
    </row>
    <row r="21" spans="2:11" x14ac:dyDescent="0.2">
      <c r="B21" s="221"/>
      <c r="C21" s="20" t="s">
        <v>31</v>
      </c>
      <c r="D21" s="14">
        <v>2541.000016</v>
      </c>
      <c r="E21" s="14">
        <v>615.06980899999996</v>
      </c>
      <c r="F21" s="14">
        <v>1925.9302069999924</v>
      </c>
      <c r="G21" s="14"/>
      <c r="I21" s="14">
        <v>353.26623599999999</v>
      </c>
      <c r="J21" s="14">
        <v>2187.7337799999941</v>
      </c>
      <c r="K21" s="14"/>
    </row>
    <row r="22" spans="2:11" x14ac:dyDescent="0.2">
      <c r="B22" s="221"/>
      <c r="C22" s="20" t="s">
        <v>7</v>
      </c>
      <c r="D22" s="14">
        <v>1936.9999849999999</v>
      </c>
      <c r="E22" s="14">
        <v>731.51319200000023</v>
      </c>
      <c r="F22" s="14">
        <v>1190.1731820000007</v>
      </c>
      <c r="G22" s="14"/>
      <c r="I22" s="14">
        <v>518.25652899999966</v>
      </c>
      <c r="J22" s="14">
        <v>1418.7434560000013</v>
      </c>
      <c r="K22" s="14"/>
    </row>
    <row r="23" spans="2:11" x14ac:dyDescent="0.2">
      <c r="B23" s="221"/>
      <c r="C23" s="20" t="s">
        <v>32</v>
      </c>
      <c r="D23" s="14">
        <v>497.00000399999982</v>
      </c>
      <c r="E23" s="14"/>
      <c r="F23" s="14">
        <v>458.10018699999989</v>
      </c>
      <c r="G23" s="14"/>
      <c r="I23" s="14"/>
      <c r="J23" s="14">
        <v>478.76817899999986</v>
      </c>
      <c r="K23" s="14"/>
    </row>
    <row r="24" spans="2:11" x14ac:dyDescent="0.2">
      <c r="B24" s="222"/>
      <c r="C24" s="20" t="s">
        <v>33</v>
      </c>
      <c r="D24" s="14">
        <v>627.99999700000103</v>
      </c>
      <c r="E24" s="14">
        <v>41.650708000000009</v>
      </c>
      <c r="F24" s="14">
        <v>586.34928900000034</v>
      </c>
      <c r="G24" s="14"/>
      <c r="I24" s="14"/>
      <c r="J24" s="14">
        <v>589.26487100000043</v>
      </c>
      <c r="K24" s="14"/>
    </row>
    <row r="28" spans="2:11" ht="15" customHeight="1" x14ac:dyDescent="0.2">
      <c r="B28" s="215" t="s">
        <v>52</v>
      </c>
      <c r="C28" s="215"/>
      <c r="D28" s="234" t="s">
        <v>73</v>
      </c>
      <c r="E28" s="234"/>
      <c r="F28" s="234"/>
      <c r="G28" s="234"/>
      <c r="I28" s="234" t="s">
        <v>74</v>
      </c>
      <c r="J28" s="234"/>
      <c r="K28" s="234"/>
    </row>
    <row r="29" spans="2:11" ht="36" x14ac:dyDescent="0.2">
      <c r="B29" s="215"/>
      <c r="C29" s="215"/>
      <c r="D29" s="27" t="s">
        <v>62</v>
      </c>
      <c r="E29" s="27" t="s">
        <v>71</v>
      </c>
      <c r="F29" s="27" t="s">
        <v>72</v>
      </c>
      <c r="G29" s="27" t="s">
        <v>4</v>
      </c>
      <c r="I29" s="27" t="s">
        <v>63</v>
      </c>
      <c r="J29" s="27" t="s">
        <v>64</v>
      </c>
      <c r="K29" s="27" t="s">
        <v>4</v>
      </c>
    </row>
    <row r="30" spans="2:11" x14ac:dyDescent="0.2">
      <c r="B30" s="217" t="s">
        <v>0</v>
      </c>
      <c r="C30" s="28" t="s">
        <v>3</v>
      </c>
      <c r="D30" s="29">
        <f>D7/$D7*100</f>
        <v>100</v>
      </c>
      <c r="E30" s="29">
        <f t="shared" ref="E30:F30" si="0">E7/$D7*100</f>
        <v>19.479708464797579</v>
      </c>
      <c r="F30" s="29">
        <f t="shared" si="0"/>
        <v>79.979821962732089</v>
      </c>
      <c r="G30" s="29"/>
      <c r="I30" s="29">
        <v>13.103695033430565</v>
      </c>
      <c r="J30" s="29">
        <v>86.45141930340138</v>
      </c>
      <c r="K30" s="29"/>
    </row>
    <row r="31" spans="2:11" x14ac:dyDescent="0.2">
      <c r="B31" s="218"/>
      <c r="C31" s="19" t="s">
        <v>34</v>
      </c>
      <c r="D31" s="29">
        <f t="shared" ref="D31:F31" si="1">D8/$D8*100</f>
        <v>100</v>
      </c>
      <c r="E31" s="29">
        <f t="shared" si="1"/>
        <v>8.5492959996702051</v>
      </c>
      <c r="F31" s="29">
        <f t="shared" si="1"/>
        <v>91.450704000329779</v>
      </c>
      <c r="G31" s="29"/>
      <c r="I31" s="29"/>
      <c r="J31" s="29">
        <v>92.601076236487202</v>
      </c>
      <c r="K31" s="29"/>
    </row>
    <row r="32" spans="2:11" x14ac:dyDescent="0.2">
      <c r="B32" s="218"/>
      <c r="C32" s="20" t="s">
        <v>31</v>
      </c>
      <c r="D32" s="29">
        <f t="shared" ref="D32:F32" si="2">D9/$D9*100</f>
        <v>100</v>
      </c>
      <c r="E32" s="29">
        <f t="shared" si="2"/>
        <v>20.689614328133121</v>
      </c>
      <c r="F32" s="29">
        <f t="shared" si="2"/>
        <v>78.979061145227234</v>
      </c>
      <c r="G32" s="29"/>
      <c r="I32" s="29">
        <v>11.150192758178441</v>
      </c>
      <c r="J32" s="29">
        <v>88.849807241821352</v>
      </c>
      <c r="K32" s="29"/>
    </row>
    <row r="33" spans="2:11" x14ac:dyDescent="0.2">
      <c r="B33" s="218"/>
      <c r="C33" s="20" t="s">
        <v>7</v>
      </c>
      <c r="D33" s="29">
        <f t="shared" ref="D33:F33" si="3">D10/$D10*100</f>
        <v>100</v>
      </c>
      <c r="E33" s="29">
        <f t="shared" si="3"/>
        <v>31.272264348200185</v>
      </c>
      <c r="F33" s="29">
        <f t="shared" si="3"/>
        <v>67.293971656056456</v>
      </c>
      <c r="G33" s="29"/>
      <c r="I33" s="29">
        <v>24.479983652736276</v>
      </c>
      <c r="J33" s="29">
        <v>75.020057698383042</v>
      </c>
      <c r="K33" s="29"/>
    </row>
    <row r="34" spans="2:11" x14ac:dyDescent="0.2">
      <c r="B34" s="218"/>
      <c r="C34" s="20" t="s">
        <v>32</v>
      </c>
      <c r="D34" s="29">
        <f t="shared" ref="D34:F34" si="4">D11/$D11*100</f>
        <v>100</v>
      </c>
      <c r="E34" s="29">
        <f t="shared" si="4"/>
        <v>9.0551317912550733</v>
      </c>
      <c r="F34" s="29">
        <f t="shared" si="4"/>
        <v>90.944868208744907</v>
      </c>
      <c r="G34" s="29"/>
      <c r="I34" s="29"/>
      <c r="J34" s="29">
        <v>96.29638414538357</v>
      </c>
      <c r="K34" s="29"/>
    </row>
    <row r="35" spans="2:11" x14ac:dyDescent="0.2">
      <c r="B35" s="219"/>
      <c r="C35" s="20" t="s">
        <v>33</v>
      </c>
      <c r="D35" s="29">
        <f t="shared" ref="D35:F35" si="5">D12/$D12*100</f>
        <v>100</v>
      </c>
      <c r="E35" s="29">
        <f t="shared" si="5"/>
        <v>7.1761565193787638</v>
      </c>
      <c r="F35" s="29">
        <f t="shared" si="5"/>
        <v>92.685233043302759</v>
      </c>
      <c r="G35" s="29"/>
      <c r="I35" s="29">
        <v>8.9002633500696611</v>
      </c>
      <c r="J35" s="29">
        <v>90.961126212611902</v>
      </c>
      <c r="K35" s="29"/>
    </row>
    <row r="36" spans="2:11" x14ac:dyDescent="0.2">
      <c r="B36" s="220" t="s">
        <v>1</v>
      </c>
      <c r="C36" s="20" t="s">
        <v>3</v>
      </c>
      <c r="D36" s="29">
        <f t="shared" ref="D36:F36" si="6">D13/$D13*100</f>
        <v>100</v>
      </c>
      <c r="E36" s="29">
        <f t="shared" si="6"/>
        <v>15.125421687463373</v>
      </c>
      <c r="F36" s="29">
        <f t="shared" si="6"/>
        <v>84.059447040485168</v>
      </c>
      <c r="G36" s="29"/>
      <c r="I36" s="29">
        <v>10.538880871632776</v>
      </c>
      <c r="J36" s="29">
        <v>88.690121210895271</v>
      </c>
      <c r="K36" s="29"/>
    </row>
    <row r="37" spans="2:11" x14ac:dyDescent="0.2">
      <c r="B37" s="221"/>
      <c r="C37" s="19" t="s">
        <v>34</v>
      </c>
      <c r="D37" s="29">
        <f t="shared" ref="D37:F37" si="7">D14/$D14*100</f>
        <v>100</v>
      </c>
      <c r="E37" s="29"/>
      <c r="F37" s="29">
        <f t="shared" si="7"/>
        <v>91.469453027951147</v>
      </c>
      <c r="G37" s="29"/>
      <c r="I37" s="29"/>
      <c r="J37" s="29">
        <v>93.212211568339697</v>
      </c>
      <c r="K37" s="29"/>
    </row>
    <row r="38" spans="2:11" x14ac:dyDescent="0.2">
      <c r="B38" s="221"/>
      <c r="C38" s="20" t="s">
        <v>31</v>
      </c>
      <c r="D38" s="29">
        <f t="shared" ref="D38:F38" si="8">D15/$D15*100</f>
        <v>100</v>
      </c>
      <c r="E38" s="29">
        <f t="shared" si="8"/>
        <v>17.029364214148206</v>
      </c>
      <c r="F38" s="29">
        <f t="shared" si="8"/>
        <v>82.294413420463243</v>
      </c>
      <c r="G38" s="29"/>
      <c r="I38" s="29">
        <v>8.2849803053810689</v>
      </c>
      <c r="J38" s="29">
        <v>91.715019694619059</v>
      </c>
      <c r="K38" s="29"/>
    </row>
    <row r="39" spans="2:11" x14ac:dyDescent="0.2">
      <c r="B39" s="221"/>
      <c r="C39" s="20" t="s">
        <v>7</v>
      </c>
      <c r="D39" s="29">
        <f t="shared" ref="D39:F39" si="9">D16/$D16*100</f>
        <v>100</v>
      </c>
      <c r="E39" s="29">
        <f t="shared" si="9"/>
        <v>22.898800039170219</v>
      </c>
      <c r="F39" s="29">
        <f t="shared" si="9"/>
        <v>74.837982093566282</v>
      </c>
      <c r="G39" s="29"/>
      <c r="I39" s="29">
        <v>21.545280024455547</v>
      </c>
      <c r="J39" s="29">
        <v>77.310007746551136</v>
      </c>
      <c r="K39" s="29"/>
    </row>
    <row r="40" spans="2:11" x14ac:dyDescent="0.2">
      <c r="B40" s="221"/>
      <c r="C40" s="20" t="s">
        <v>32</v>
      </c>
      <c r="D40" s="29">
        <f t="shared" ref="D40:F40" si="10">D17/$D17*100</f>
        <v>100</v>
      </c>
      <c r="E40" s="29">
        <f t="shared" si="10"/>
        <v>9.9501740761002182</v>
      </c>
      <c r="F40" s="29">
        <f t="shared" si="10"/>
        <v>90.049825923899817</v>
      </c>
      <c r="G40" s="29"/>
      <c r="I40" s="29"/>
      <c r="J40" s="29">
        <v>96.270702921614998</v>
      </c>
      <c r="K40" s="29"/>
    </row>
    <row r="41" spans="2:11" x14ac:dyDescent="0.2">
      <c r="B41" s="222"/>
      <c r="C41" s="20" t="s">
        <v>33</v>
      </c>
      <c r="D41" s="29">
        <f t="shared" ref="D41:F41" si="11">D18/$D18*100</f>
        <v>100</v>
      </c>
      <c r="E41" s="29"/>
      <c r="F41" s="29">
        <f t="shared" si="11"/>
        <v>92.173773819652595</v>
      </c>
      <c r="G41" s="29"/>
      <c r="I41" s="29">
        <v>10.947820351717308</v>
      </c>
      <c r="J41" s="29">
        <v>88.809694085976716</v>
      </c>
      <c r="K41" s="29"/>
    </row>
    <row r="42" spans="2:11" x14ac:dyDescent="0.2">
      <c r="B42" s="220" t="s">
        <v>2</v>
      </c>
      <c r="C42" s="20" t="s">
        <v>3</v>
      </c>
      <c r="D42" s="29">
        <f t="shared" ref="D42:F42" si="12">D19/$D19*100</f>
        <v>100</v>
      </c>
      <c r="E42" s="29">
        <f t="shared" si="12"/>
        <v>24.073600963830057</v>
      </c>
      <c r="F42" s="29">
        <f t="shared" si="12"/>
        <v>75.675705122952635</v>
      </c>
      <c r="G42" s="29"/>
      <c r="I42" s="29">
        <v>15.809644627891736</v>
      </c>
      <c r="J42" s="29">
        <v>84.089527120750645</v>
      </c>
      <c r="K42" s="29"/>
    </row>
    <row r="43" spans="2:11" x14ac:dyDescent="0.2">
      <c r="B43" s="221"/>
      <c r="C43" s="19" t="s">
        <v>34</v>
      </c>
      <c r="D43" s="29">
        <f t="shared" ref="D43:F43" si="13">D20/$D20*100</f>
        <v>100</v>
      </c>
      <c r="E43" s="29"/>
      <c r="F43" s="29">
        <f t="shared" si="13"/>
        <v>91.414294716934023</v>
      </c>
      <c r="G43" s="29"/>
      <c r="I43" s="29"/>
      <c r="J43" s="29">
        <v>91.414294716934023</v>
      </c>
      <c r="K43" s="29"/>
    </row>
    <row r="44" spans="2:11" x14ac:dyDescent="0.2">
      <c r="B44" s="221"/>
      <c r="C44" s="20" t="s">
        <v>31</v>
      </c>
      <c r="D44" s="29">
        <f t="shared" ref="D44:F44" si="14">D21/$D21*100</f>
        <v>100</v>
      </c>
      <c r="E44" s="29">
        <f t="shared" si="14"/>
        <v>24.205816809408471</v>
      </c>
      <c r="F44" s="29">
        <f t="shared" si="14"/>
        <v>75.794183190591227</v>
      </c>
      <c r="G44" s="29"/>
      <c r="I44" s="29">
        <v>13.902645957322967</v>
      </c>
      <c r="J44" s="29">
        <v>86.097354042676798</v>
      </c>
      <c r="K44" s="29"/>
    </row>
    <row r="45" spans="2:11" x14ac:dyDescent="0.2">
      <c r="B45" s="221"/>
      <c r="C45" s="20" t="s">
        <v>7</v>
      </c>
      <c r="D45" s="29">
        <f t="shared" ref="D45:F45" si="15">D22/$D22*100</f>
        <v>100</v>
      </c>
      <c r="E45" s="29">
        <f t="shared" si="15"/>
        <v>37.765265754506459</v>
      </c>
      <c r="F45" s="29">
        <f t="shared" si="15"/>
        <v>61.444150295127685</v>
      </c>
      <c r="G45" s="29"/>
      <c r="I45" s="29">
        <v>26.755628963001755</v>
      </c>
      <c r="J45" s="29">
        <v>73.244371036998302</v>
      </c>
      <c r="K45" s="29"/>
    </row>
    <row r="46" spans="2:11" x14ac:dyDescent="0.2">
      <c r="B46" s="221"/>
      <c r="C46" s="20" t="s">
        <v>32</v>
      </c>
      <c r="D46" s="29">
        <f t="shared" ref="D46:F46" si="16">D23/$D23*100</f>
        <v>100</v>
      </c>
      <c r="E46" s="29"/>
      <c r="F46" s="29">
        <f t="shared" si="16"/>
        <v>92.173075113295184</v>
      </c>
      <c r="G46" s="29"/>
      <c r="I46" s="29"/>
      <c r="J46" s="29">
        <v>96.331624778015097</v>
      </c>
      <c r="K46" s="29"/>
    </row>
    <row r="47" spans="2:11" x14ac:dyDescent="0.2">
      <c r="B47" s="222"/>
      <c r="C47" s="20" t="s">
        <v>33</v>
      </c>
      <c r="D47" s="29">
        <f t="shared" ref="D47:F47" si="17">D24/$D24*100</f>
        <v>100</v>
      </c>
      <c r="E47" s="29">
        <f t="shared" si="17"/>
        <v>6.632278375631893</v>
      </c>
      <c r="F47" s="29">
        <f t="shared" si="17"/>
        <v>93.367721624367988</v>
      </c>
      <c r="G47" s="29"/>
      <c r="I47" s="29"/>
      <c r="J47" s="29">
        <v>93.831986276267372</v>
      </c>
      <c r="K47" s="29"/>
    </row>
    <row r="51" spans="2:11" ht="15" customHeight="1" x14ac:dyDescent="0.2">
      <c r="B51" s="215" t="s">
        <v>53</v>
      </c>
      <c r="C51" s="215"/>
      <c r="D51" s="234" t="s">
        <v>73</v>
      </c>
      <c r="E51" s="234"/>
      <c r="F51" s="234"/>
      <c r="G51" s="234"/>
      <c r="I51" s="234" t="s">
        <v>74</v>
      </c>
      <c r="J51" s="234"/>
      <c r="K51" s="234"/>
    </row>
    <row r="52" spans="2:11" ht="36" x14ac:dyDescent="0.2">
      <c r="B52" s="215"/>
      <c r="C52" s="215"/>
      <c r="D52" s="37" t="s">
        <v>62</v>
      </c>
      <c r="E52" s="27" t="s">
        <v>71</v>
      </c>
      <c r="F52" s="27" t="s">
        <v>72</v>
      </c>
      <c r="G52" s="37" t="s">
        <v>4</v>
      </c>
      <c r="I52" s="27" t="s">
        <v>63</v>
      </c>
      <c r="J52" s="27" t="s">
        <v>64</v>
      </c>
      <c r="K52" s="27" t="s">
        <v>4</v>
      </c>
    </row>
    <row r="53" spans="2:11" x14ac:dyDescent="0.2">
      <c r="B53" s="235" t="s">
        <v>0</v>
      </c>
      <c r="C53" s="28" t="s">
        <v>3</v>
      </c>
      <c r="D53" s="29">
        <f>D7/D$7*100</f>
        <v>100</v>
      </c>
      <c r="E53" s="29">
        <f t="shared" ref="E53:F53" si="18">E7/E$7*100</f>
        <v>100</v>
      </c>
      <c r="F53" s="29">
        <f t="shared" si="18"/>
        <v>100</v>
      </c>
      <c r="G53" s="29"/>
      <c r="I53" s="29">
        <v>100</v>
      </c>
      <c r="J53" s="29">
        <v>100</v>
      </c>
      <c r="K53" s="29"/>
    </row>
    <row r="54" spans="2:11" x14ac:dyDescent="0.2">
      <c r="B54" s="235"/>
      <c r="C54" s="19" t="s">
        <v>34</v>
      </c>
      <c r="D54" s="29">
        <f t="shared" ref="D54:F54" si="19">D8/D$7*100</f>
        <v>11.846573491158443</v>
      </c>
      <c r="E54" s="29">
        <f t="shared" si="19"/>
        <v>5.1992494415810233</v>
      </c>
      <c r="F54" s="29">
        <f t="shared" si="19"/>
        <v>13.545635126105951</v>
      </c>
      <c r="G54" s="29"/>
      <c r="I54" s="29"/>
      <c r="J54" s="29">
        <v>12.689270619675646</v>
      </c>
      <c r="K54" s="29"/>
    </row>
    <row r="55" spans="2:11" x14ac:dyDescent="0.2">
      <c r="B55" s="235"/>
      <c r="C55" s="20" t="s">
        <v>31</v>
      </c>
      <c r="D55" s="29">
        <f t="shared" ref="D55:F55" si="20">D9/D$7*100</f>
        <v>39.68736416057196</v>
      </c>
      <c r="E55" s="29">
        <f t="shared" si="20"/>
        <v>42.152389480893547</v>
      </c>
      <c r="F55" s="29">
        <f t="shared" si="20"/>
        <v>39.190769419207641</v>
      </c>
      <c r="G55" s="29"/>
      <c r="I55" s="29">
        <v>33.770761554311548</v>
      </c>
      <c r="J55" s="29">
        <v>40.788395193692914</v>
      </c>
      <c r="K55" s="29"/>
    </row>
    <row r="56" spans="2:11" x14ac:dyDescent="0.2">
      <c r="B56" s="235"/>
      <c r="C56" s="20" t="s">
        <v>7</v>
      </c>
      <c r="D56" s="29">
        <f t="shared" ref="D56:F56" si="21">D10/D$7*100</f>
        <v>27.395593171267084</v>
      </c>
      <c r="E56" s="29">
        <f t="shared" si="21"/>
        <v>43.98023888169697</v>
      </c>
      <c r="F56" s="29">
        <f t="shared" si="21"/>
        <v>23.05029225030205</v>
      </c>
      <c r="G56" s="29"/>
      <c r="I56" s="29">
        <v>51.179737568576222</v>
      </c>
      <c r="J56" s="29">
        <v>23.773108607703605</v>
      </c>
      <c r="K56" s="29"/>
    </row>
    <row r="57" spans="2:11" x14ac:dyDescent="0.2">
      <c r="B57" s="235"/>
      <c r="C57" s="20" t="s">
        <v>32</v>
      </c>
      <c r="D57" s="29">
        <f t="shared" ref="D57:F57" si="22">D11/D$7*100</f>
        <v>9.3920919690659641</v>
      </c>
      <c r="E57" s="29">
        <f t="shared" si="22"/>
        <v>4.3659087983360347</v>
      </c>
      <c r="F57" s="29">
        <f t="shared" si="22"/>
        <v>10.679725777948427</v>
      </c>
      <c r="G57" s="29"/>
      <c r="I57" s="29"/>
      <c r="J57" s="29">
        <v>10.461650062769577</v>
      </c>
      <c r="K57" s="29"/>
    </row>
    <row r="58" spans="2:11" x14ac:dyDescent="0.2">
      <c r="B58" s="235"/>
      <c r="C58" s="20" t="s">
        <v>33</v>
      </c>
      <c r="D58" s="29">
        <f t="shared" ref="D58:F58" si="23">D12/D$7*100</f>
        <v>11.678377207936547</v>
      </c>
      <c r="E58" s="29">
        <f t="shared" si="23"/>
        <v>4.3022133974923982</v>
      </c>
      <c r="F58" s="29">
        <f t="shared" si="23"/>
        <v>13.533577426435913</v>
      </c>
      <c r="G58" s="29"/>
      <c r="I58" s="29">
        <v>7.9321620647389803</v>
      </c>
      <c r="J58" s="29">
        <v>12.287575516158261</v>
      </c>
      <c r="K58" s="29"/>
    </row>
    <row r="59" spans="2:11" x14ac:dyDescent="0.2">
      <c r="B59" s="235" t="s">
        <v>1</v>
      </c>
      <c r="C59" s="20" t="s">
        <v>3</v>
      </c>
      <c r="D59" s="29">
        <f>D13/D$13*100</f>
        <v>100</v>
      </c>
      <c r="E59" s="29">
        <f t="shared" ref="E59:F59" si="24">E13/E$13*100</f>
        <v>100</v>
      </c>
      <c r="F59" s="29">
        <f t="shared" si="24"/>
        <v>100</v>
      </c>
      <c r="G59" s="29"/>
      <c r="I59" s="29">
        <v>100</v>
      </c>
      <c r="J59" s="29">
        <v>100</v>
      </c>
      <c r="K59" s="29"/>
    </row>
    <row r="60" spans="2:11" x14ac:dyDescent="0.2">
      <c r="B60" s="235"/>
      <c r="C60" s="19" t="s">
        <v>34</v>
      </c>
      <c r="D60" s="29">
        <f t="shared" ref="D60:F60" si="25">D14/D$13*100</f>
        <v>15.231678816275673</v>
      </c>
      <c r="E60" s="29"/>
      <c r="F60" s="29">
        <f t="shared" si="25"/>
        <v>16.574381334570877</v>
      </c>
      <c r="G60" s="29"/>
      <c r="I60" s="29"/>
      <c r="J60" s="29">
        <v>16.008304521172214</v>
      </c>
      <c r="K60" s="29"/>
    </row>
    <row r="61" spans="2:11" x14ac:dyDescent="0.2">
      <c r="B61" s="235"/>
      <c r="C61" s="20" t="s">
        <v>31</v>
      </c>
      <c r="D61" s="29">
        <f t="shared" ref="D61:F61" si="26">D15/D$13*100</f>
        <v>37.876527848451417</v>
      </c>
      <c r="E61" s="29">
        <f t="shared" si="26"/>
        <v>42.644311096015414</v>
      </c>
      <c r="F61" s="29">
        <f t="shared" si="26"/>
        <v>37.081217536333668</v>
      </c>
      <c r="G61" s="29"/>
      <c r="I61" s="29">
        <v>29.776054125946295</v>
      </c>
      <c r="J61" s="29">
        <v>39.168358889983779</v>
      </c>
      <c r="K61" s="29"/>
    </row>
    <row r="62" spans="2:11" x14ac:dyDescent="0.2">
      <c r="B62" s="235"/>
      <c r="C62" s="20" t="s">
        <v>7</v>
      </c>
      <c r="D62" s="29">
        <f t="shared" ref="D62:F62" si="27">D16/D$13*100</f>
        <v>23.306245669463564</v>
      </c>
      <c r="E62" s="29">
        <f t="shared" si="27"/>
        <v>35.283978871885942</v>
      </c>
      <c r="F62" s="29">
        <f t="shared" si="27"/>
        <v>20.749510703294579</v>
      </c>
      <c r="G62" s="29"/>
      <c r="I62" s="29">
        <v>47.646386308335885</v>
      </c>
      <c r="J62" s="29">
        <v>20.315746654182117</v>
      </c>
      <c r="K62" s="29"/>
    </row>
    <row r="63" spans="2:11" x14ac:dyDescent="0.2">
      <c r="B63" s="235"/>
      <c r="C63" s="20" t="s">
        <v>32</v>
      </c>
      <c r="D63" s="29">
        <f t="shared" ref="D63:F63" si="28">D17/D$13*100</f>
        <v>10.582462851965861</v>
      </c>
      <c r="E63" s="29">
        <f t="shared" si="28"/>
        <v>6.9616140102857065</v>
      </c>
      <c r="F63" s="29">
        <f t="shared" si="28"/>
        <v>11.336607260891183</v>
      </c>
      <c r="G63" s="29"/>
      <c r="I63" s="29"/>
      <c r="J63" s="29">
        <v>11.486974236714408</v>
      </c>
      <c r="K63" s="29"/>
    </row>
    <row r="64" spans="2:11" x14ac:dyDescent="0.2">
      <c r="B64" s="235"/>
      <c r="C64" s="20" t="s">
        <v>33</v>
      </c>
      <c r="D64" s="29">
        <f t="shared" ref="D64:F64" si="29">D18/D$13*100</f>
        <v>13.003084813843472</v>
      </c>
      <c r="E64" s="29"/>
      <c r="F64" s="29">
        <f t="shared" si="29"/>
        <v>14.258283164909692</v>
      </c>
      <c r="G64" s="29"/>
      <c r="I64" s="29">
        <v>13.50764263246168</v>
      </c>
      <c r="J64" s="29">
        <v>13.020615697947486</v>
      </c>
      <c r="K64" s="29"/>
    </row>
    <row r="65" spans="2:11" x14ac:dyDescent="0.2">
      <c r="B65" s="235" t="s">
        <v>2</v>
      </c>
      <c r="C65" s="20" t="s">
        <v>3</v>
      </c>
      <c r="D65" s="29">
        <f>D19/D$19*100</f>
        <v>100</v>
      </c>
      <c r="E65" s="29">
        <f t="shared" ref="E65:F65" si="30">E19/E$19*100</f>
        <v>100</v>
      </c>
      <c r="F65" s="29">
        <f t="shared" si="30"/>
        <v>100</v>
      </c>
      <c r="G65" s="29"/>
      <c r="I65" s="29">
        <v>100</v>
      </c>
      <c r="J65" s="29">
        <v>100</v>
      </c>
      <c r="K65" s="29"/>
    </row>
    <row r="66" spans="2:11" x14ac:dyDescent="0.2">
      <c r="B66" s="235"/>
      <c r="C66" s="19" t="s">
        <v>34</v>
      </c>
      <c r="D66" s="29">
        <f t="shared" ref="D66:F66" si="31">D20/D$19*100</f>
        <v>8.2751941225696388</v>
      </c>
      <c r="E66" s="29"/>
      <c r="F66" s="29">
        <f t="shared" si="31"/>
        <v>9.9962204928432392</v>
      </c>
      <c r="G66" s="29"/>
      <c r="I66" s="29"/>
      <c r="J66" s="29">
        <v>8.996019602704461</v>
      </c>
      <c r="K66" s="29"/>
    </row>
    <row r="67" spans="2:11" x14ac:dyDescent="0.2">
      <c r="B67" s="235"/>
      <c r="C67" s="20" t="s">
        <v>31</v>
      </c>
      <c r="D67" s="29">
        <f t="shared" ref="D67:F67" si="32">D21/D$19*100</f>
        <v>41.597846353551979</v>
      </c>
      <c r="E67" s="29">
        <f t="shared" si="32"/>
        <v>41.826307996583253</v>
      </c>
      <c r="F67" s="29">
        <f t="shared" si="32"/>
        <v>41.662972042779309</v>
      </c>
      <c r="G67" s="29"/>
      <c r="I67" s="29">
        <v>36.580210627901515</v>
      </c>
      <c r="J67" s="29">
        <v>42.591088659254034</v>
      </c>
      <c r="K67" s="29"/>
    </row>
    <row r="68" spans="2:11" x14ac:dyDescent="0.2">
      <c r="B68" s="235"/>
      <c r="C68" s="20" t="s">
        <v>7</v>
      </c>
      <c r="D68" s="29">
        <f t="shared" ref="D68:F68" si="33">D22/D$19*100</f>
        <v>31.709967436246757</v>
      </c>
      <c r="E68" s="29">
        <f t="shared" si="33"/>
        <v>49.744753562039577</v>
      </c>
      <c r="F68" s="29">
        <f t="shared" si="33"/>
        <v>25.746598618945647</v>
      </c>
      <c r="G68" s="29"/>
      <c r="I68" s="29">
        <v>53.664718159210487</v>
      </c>
      <c r="J68" s="29">
        <v>27.62028399965223</v>
      </c>
      <c r="K68" s="29"/>
    </row>
    <row r="69" spans="2:11" x14ac:dyDescent="0.2">
      <c r="B69" s="235"/>
      <c r="C69" s="20" t="s">
        <v>32</v>
      </c>
      <c r="D69" s="29">
        <f t="shared" ref="D69:F69" si="34">D23/D$19*100</f>
        <v>8.1362178960752551</v>
      </c>
      <c r="E69" s="29"/>
      <c r="F69" s="29">
        <f t="shared" si="34"/>
        <v>9.9099205227705554</v>
      </c>
      <c r="G69" s="29"/>
      <c r="I69" s="29"/>
      <c r="J69" s="29">
        <v>9.3207218105937244</v>
      </c>
      <c r="K69" s="29"/>
    </row>
    <row r="70" spans="2:11" x14ac:dyDescent="0.2">
      <c r="B70" s="235"/>
      <c r="C70" s="20" t="s">
        <v>33</v>
      </c>
      <c r="D70" s="29">
        <f t="shared" ref="D70:F70" si="35">D24/D$19*100</f>
        <v>10.280774191556381</v>
      </c>
      <c r="E70" s="29">
        <f t="shared" si="35"/>
        <v>2.8323538492583609</v>
      </c>
      <c r="F70" s="29">
        <f t="shared" si="35"/>
        <v>12.684288322661235</v>
      </c>
      <c r="G70" s="29"/>
      <c r="I70" s="29"/>
      <c r="J70" s="29">
        <v>11.471885927795554</v>
      </c>
      <c r="K70" s="29"/>
    </row>
    <row r="74" spans="2:11" ht="15" customHeight="1" x14ac:dyDescent="0.2">
      <c r="B74" s="215" t="s">
        <v>75</v>
      </c>
      <c r="C74" s="215"/>
      <c r="D74" s="234" t="s">
        <v>73</v>
      </c>
      <c r="E74" s="234"/>
      <c r="F74" s="234"/>
      <c r="G74" s="234"/>
      <c r="I74" s="234" t="s">
        <v>74</v>
      </c>
      <c r="J74" s="234"/>
      <c r="K74" s="234"/>
    </row>
    <row r="75" spans="2:11" ht="36" x14ac:dyDescent="0.2">
      <c r="B75" s="215"/>
      <c r="C75" s="215"/>
      <c r="D75" s="27" t="s">
        <v>62</v>
      </c>
      <c r="E75" s="27" t="s">
        <v>71</v>
      </c>
      <c r="F75" s="27" t="s">
        <v>72</v>
      </c>
      <c r="G75" s="27" t="s">
        <v>4</v>
      </c>
      <c r="I75" s="27" t="s">
        <v>63</v>
      </c>
      <c r="J75" s="27" t="s">
        <v>64</v>
      </c>
      <c r="K75" s="27" t="s">
        <v>4</v>
      </c>
    </row>
    <row r="76" spans="2:11" x14ac:dyDescent="0.2">
      <c r="B76" s="217" t="s">
        <v>0</v>
      </c>
      <c r="C76" s="28" t="s">
        <v>3</v>
      </c>
      <c r="D76" s="59">
        <f>SUM(E76:G76)</f>
        <v>1129</v>
      </c>
      <c r="E76" s="59">
        <f>SUM(E77:E81)</f>
        <v>206</v>
      </c>
      <c r="F76" s="59">
        <f t="shared" ref="F76:K76" si="36">SUM(F77:F81)</f>
        <v>918</v>
      </c>
      <c r="G76" s="59">
        <f t="shared" si="36"/>
        <v>5</v>
      </c>
      <c r="H76" s="63"/>
      <c r="I76" s="59">
        <f t="shared" si="36"/>
        <v>127</v>
      </c>
      <c r="J76" s="59">
        <f t="shared" si="36"/>
        <v>997</v>
      </c>
      <c r="K76" s="59">
        <f t="shared" si="36"/>
        <v>5</v>
      </c>
    </row>
    <row r="77" spans="2:11" x14ac:dyDescent="0.2">
      <c r="B77" s="218"/>
      <c r="C77" s="19" t="s">
        <v>34</v>
      </c>
      <c r="D77" s="59">
        <f t="shared" ref="D77:D93" si="37">SUM(E77:G77)</f>
        <v>71</v>
      </c>
      <c r="E77" s="59">
        <v>6</v>
      </c>
      <c r="F77" s="59">
        <v>65</v>
      </c>
      <c r="G77" s="59">
        <v>0</v>
      </c>
      <c r="H77" s="63"/>
      <c r="I77" s="61">
        <v>4</v>
      </c>
      <c r="J77" s="61">
        <v>66</v>
      </c>
      <c r="K77" s="61">
        <v>1</v>
      </c>
    </row>
    <row r="78" spans="2:11" x14ac:dyDescent="0.2">
      <c r="B78" s="218"/>
      <c r="C78" s="20" t="s">
        <v>31</v>
      </c>
      <c r="D78" s="59">
        <f t="shared" si="37"/>
        <v>328</v>
      </c>
      <c r="E78" s="58">
        <v>68</v>
      </c>
      <c r="F78" s="58">
        <v>259</v>
      </c>
      <c r="G78" s="58">
        <v>1</v>
      </c>
      <c r="H78" s="63"/>
      <c r="I78" s="62">
        <v>37</v>
      </c>
      <c r="J78" s="62">
        <v>291</v>
      </c>
      <c r="K78" s="62">
        <v>0</v>
      </c>
    </row>
    <row r="79" spans="2:11" x14ac:dyDescent="0.2">
      <c r="B79" s="218"/>
      <c r="C79" s="20" t="s">
        <v>7</v>
      </c>
      <c r="D79" s="59">
        <f t="shared" si="37"/>
        <v>257</v>
      </c>
      <c r="E79" s="58">
        <v>90</v>
      </c>
      <c r="F79" s="58">
        <v>164</v>
      </c>
      <c r="G79" s="58">
        <v>3</v>
      </c>
      <c r="H79" s="63"/>
      <c r="I79" s="61">
        <v>60</v>
      </c>
      <c r="J79" s="61">
        <v>196</v>
      </c>
      <c r="K79" s="61">
        <v>1</v>
      </c>
    </row>
    <row r="80" spans="2:11" x14ac:dyDescent="0.2">
      <c r="B80" s="218"/>
      <c r="C80" s="20" t="s">
        <v>32</v>
      </c>
      <c r="D80" s="59">
        <f t="shared" si="37"/>
        <v>232</v>
      </c>
      <c r="E80" s="57">
        <v>22</v>
      </c>
      <c r="F80" s="57">
        <v>210</v>
      </c>
      <c r="G80" s="57">
        <v>0</v>
      </c>
      <c r="H80" s="63"/>
      <c r="I80" s="61">
        <v>6</v>
      </c>
      <c r="J80" s="61">
        <v>224</v>
      </c>
      <c r="K80" s="61">
        <v>2</v>
      </c>
    </row>
    <row r="81" spans="2:11" x14ac:dyDescent="0.2">
      <c r="B81" s="219"/>
      <c r="C81" s="20" t="s">
        <v>33</v>
      </c>
      <c r="D81" s="59">
        <f t="shared" si="37"/>
        <v>241</v>
      </c>
      <c r="E81" s="57">
        <v>20</v>
      </c>
      <c r="F81" s="57">
        <v>220</v>
      </c>
      <c r="G81" s="57">
        <v>1</v>
      </c>
      <c r="H81" s="63"/>
      <c r="I81" s="61">
        <v>20</v>
      </c>
      <c r="J81" s="61">
        <v>220</v>
      </c>
      <c r="K81" s="61">
        <v>1</v>
      </c>
    </row>
    <row r="82" spans="2:11" x14ac:dyDescent="0.2">
      <c r="B82" s="220" t="s">
        <v>1</v>
      </c>
      <c r="C82" s="20" t="s">
        <v>3</v>
      </c>
      <c r="D82" s="59">
        <f t="shared" si="37"/>
        <v>552</v>
      </c>
      <c r="E82" s="60">
        <f>SUM(E83:E87)</f>
        <v>82</v>
      </c>
      <c r="F82" s="60">
        <f t="shared" ref="F82:K82" si="38">SUM(F83:F87)</f>
        <v>466</v>
      </c>
      <c r="G82" s="60">
        <f t="shared" si="38"/>
        <v>4</v>
      </c>
      <c r="H82" s="63"/>
      <c r="I82" s="60">
        <f t="shared" si="38"/>
        <v>50</v>
      </c>
      <c r="J82" s="60">
        <f t="shared" si="38"/>
        <v>498</v>
      </c>
      <c r="K82" s="60">
        <f t="shared" si="38"/>
        <v>4</v>
      </c>
    </row>
    <row r="83" spans="2:11" x14ac:dyDescent="0.2">
      <c r="B83" s="221"/>
      <c r="C83" s="19" t="s">
        <v>34</v>
      </c>
      <c r="D83" s="59">
        <f t="shared" si="37"/>
        <v>47</v>
      </c>
      <c r="E83" s="56">
        <v>4</v>
      </c>
      <c r="F83" s="56">
        <v>43</v>
      </c>
      <c r="G83" s="56">
        <v>0</v>
      </c>
      <c r="H83" s="63"/>
      <c r="I83" s="61">
        <v>2</v>
      </c>
      <c r="J83" s="61">
        <v>44</v>
      </c>
      <c r="K83" s="61">
        <v>1</v>
      </c>
    </row>
    <row r="84" spans="2:11" x14ac:dyDescent="0.2">
      <c r="B84" s="221"/>
      <c r="C84" s="20" t="s">
        <v>31</v>
      </c>
      <c r="D84" s="59">
        <f t="shared" si="37"/>
        <v>156</v>
      </c>
      <c r="E84" s="56">
        <v>27</v>
      </c>
      <c r="F84" s="56">
        <v>128</v>
      </c>
      <c r="G84" s="56">
        <v>1</v>
      </c>
      <c r="H84" s="63"/>
      <c r="I84" s="62">
        <v>13</v>
      </c>
      <c r="J84" s="62">
        <v>143</v>
      </c>
      <c r="K84" s="62">
        <v>0</v>
      </c>
    </row>
    <row r="85" spans="2:11" x14ac:dyDescent="0.2">
      <c r="B85" s="221"/>
      <c r="C85" s="20" t="s">
        <v>7</v>
      </c>
      <c r="D85" s="59">
        <f t="shared" si="37"/>
        <v>102</v>
      </c>
      <c r="E85" s="56">
        <v>29</v>
      </c>
      <c r="F85" s="56">
        <v>71</v>
      </c>
      <c r="G85" s="56">
        <v>2</v>
      </c>
      <c r="H85" s="63"/>
      <c r="I85" s="61">
        <v>21</v>
      </c>
      <c r="J85" s="61">
        <v>80</v>
      </c>
      <c r="K85" s="61">
        <v>1</v>
      </c>
    </row>
    <row r="86" spans="2:11" x14ac:dyDescent="0.2">
      <c r="B86" s="221"/>
      <c r="C86" s="20" t="s">
        <v>32</v>
      </c>
      <c r="D86" s="59">
        <f t="shared" si="37"/>
        <v>126</v>
      </c>
      <c r="E86" s="57">
        <v>13</v>
      </c>
      <c r="F86" s="57">
        <v>113</v>
      </c>
      <c r="G86" s="57">
        <v>0</v>
      </c>
      <c r="H86" s="63"/>
      <c r="I86" s="61">
        <v>3</v>
      </c>
      <c r="J86" s="61">
        <v>122</v>
      </c>
      <c r="K86" s="61">
        <v>1</v>
      </c>
    </row>
    <row r="87" spans="2:11" x14ac:dyDescent="0.2">
      <c r="B87" s="222"/>
      <c r="C87" s="20" t="s">
        <v>33</v>
      </c>
      <c r="D87" s="59">
        <f t="shared" si="37"/>
        <v>121</v>
      </c>
      <c r="E87" s="57">
        <v>9</v>
      </c>
      <c r="F87" s="57">
        <v>111</v>
      </c>
      <c r="G87" s="57">
        <v>1</v>
      </c>
      <c r="H87" s="63"/>
      <c r="I87" s="61">
        <v>11</v>
      </c>
      <c r="J87" s="61">
        <v>109</v>
      </c>
      <c r="K87" s="61">
        <v>1</v>
      </c>
    </row>
    <row r="88" spans="2:11" x14ac:dyDescent="0.2">
      <c r="B88" s="220" t="s">
        <v>2</v>
      </c>
      <c r="C88" s="20" t="s">
        <v>3</v>
      </c>
      <c r="D88" s="59">
        <f t="shared" si="37"/>
        <v>577</v>
      </c>
      <c r="E88" s="60">
        <f>SUM(E89:E93)</f>
        <v>124</v>
      </c>
      <c r="F88" s="60">
        <f t="shared" ref="F88:K88" si="39">SUM(F89:F93)</f>
        <v>452</v>
      </c>
      <c r="G88" s="60">
        <f t="shared" si="39"/>
        <v>1</v>
      </c>
      <c r="H88" s="63"/>
      <c r="I88" s="60">
        <f t="shared" si="39"/>
        <v>77</v>
      </c>
      <c r="J88" s="60">
        <f t="shared" si="39"/>
        <v>499</v>
      </c>
      <c r="K88" s="60">
        <f t="shared" si="39"/>
        <v>1</v>
      </c>
    </row>
    <row r="89" spans="2:11" x14ac:dyDescent="0.2">
      <c r="B89" s="221"/>
      <c r="C89" s="19" t="s">
        <v>34</v>
      </c>
      <c r="D89" s="59">
        <f t="shared" si="37"/>
        <v>24</v>
      </c>
      <c r="E89" s="58">
        <v>2</v>
      </c>
      <c r="F89" s="58">
        <v>22</v>
      </c>
      <c r="G89" s="58">
        <v>0</v>
      </c>
      <c r="H89" s="63"/>
      <c r="I89" s="61">
        <v>2</v>
      </c>
      <c r="J89" s="61">
        <v>22</v>
      </c>
      <c r="K89" s="61">
        <v>0</v>
      </c>
    </row>
    <row r="90" spans="2:11" x14ac:dyDescent="0.2">
      <c r="B90" s="221"/>
      <c r="C90" s="20" t="s">
        <v>31</v>
      </c>
      <c r="D90" s="59">
        <f t="shared" si="37"/>
        <v>172</v>
      </c>
      <c r="E90" s="58">
        <v>41</v>
      </c>
      <c r="F90" s="58">
        <v>131</v>
      </c>
      <c r="G90" s="58">
        <v>0</v>
      </c>
      <c r="H90" s="63"/>
      <c r="I90" s="62">
        <v>24</v>
      </c>
      <c r="J90" s="62">
        <v>148</v>
      </c>
      <c r="K90" s="62">
        <v>0</v>
      </c>
    </row>
    <row r="91" spans="2:11" x14ac:dyDescent="0.2">
      <c r="B91" s="221"/>
      <c r="C91" s="20" t="s">
        <v>7</v>
      </c>
      <c r="D91" s="59">
        <f t="shared" si="37"/>
        <v>155</v>
      </c>
      <c r="E91" s="57">
        <v>61</v>
      </c>
      <c r="F91" s="57">
        <v>93</v>
      </c>
      <c r="G91" s="57">
        <v>1</v>
      </c>
      <c r="H91" s="63"/>
      <c r="I91" s="61">
        <v>39</v>
      </c>
      <c r="J91" s="61">
        <v>116</v>
      </c>
      <c r="K91" s="61">
        <v>0</v>
      </c>
    </row>
    <row r="92" spans="2:11" x14ac:dyDescent="0.2">
      <c r="B92" s="221"/>
      <c r="C92" s="20" t="s">
        <v>32</v>
      </c>
      <c r="D92" s="59">
        <f t="shared" si="37"/>
        <v>106</v>
      </c>
      <c r="E92" s="57">
        <v>9</v>
      </c>
      <c r="F92" s="57">
        <v>97</v>
      </c>
      <c r="G92" s="57">
        <v>0</v>
      </c>
      <c r="H92" s="63"/>
      <c r="I92" s="61">
        <v>3</v>
      </c>
      <c r="J92" s="61">
        <v>102</v>
      </c>
      <c r="K92" s="61">
        <v>1</v>
      </c>
    </row>
    <row r="93" spans="2:11" x14ac:dyDescent="0.2">
      <c r="B93" s="222"/>
      <c r="C93" s="20" t="s">
        <v>33</v>
      </c>
      <c r="D93" s="59">
        <f t="shared" si="37"/>
        <v>120</v>
      </c>
      <c r="E93" s="57">
        <v>11</v>
      </c>
      <c r="F93" s="57">
        <v>109</v>
      </c>
      <c r="G93" s="57">
        <v>0</v>
      </c>
      <c r="H93" s="63"/>
      <c r="I93" s="61">
        <v>9</v>
      </c>
      <c r="J93" s="61">
        <v>111</v>
      </c>
      <c r="K93" s="61">
        <v>0</v>
      </c>
    </row>
    <row r="94" spans="2:11" x14ac:dyDescent="0.2">
      <c r="D94" s="63"/>
      <c r="E94" s="63"/>
      <c r="F94" s="63"/>
      <c r="G94" s="63"/>
      <c r="H94" s="63"/>
      <c r="I94" s="63"/>
      <c r="J94" s="63"/>
      <c r="K94" s="63"/>
    </row>
  </sheetData>
  <mergeCells count="25">
    <mergeCell ref="B19:B24"/>
    <mergeCell ref="I5:K5"/>
    <mergeCell ref="D5:G5"/>
    <mergeCell ref="B5:C6"/>
    <mergeCell ref="B3:V3"/>
    <mergeCell ref="B7:B12"/>
    <mergeCell ref="B13:B18"/>
    <mergeCell ref="B88:B93"/>
    <mergeCell ref="B74:C75"/>
    <mergeCell ref="D74:G74"/>
    <mergeCell ref="B30:B35"/>
    <mergeCell ref="B36:B41"/>
    <mergeCell ref="B53:B58"/>
    <mergeCell ref="B59:B64"/>
    <mergeCell ref="B65:B70"/>
    <mergeCell ref="B42:B47"/>
    <mergeCell ref="B51:C52"/>
    <mergeCell ref="I74:K74"/>
    <mergeCell ref="B76:B81"/>
    <mergeCell ref="B82:B87"/>
    <mergeCell ref="D28:G28"/>
    <mergeCell ref="I28:K28"/>
    <mergeCell ref="D51:G51"/>
    <mergeCell ref="I51:K51"/>
    <mergeCell ref="B28:C29"/>
  </mergeCells>
  <conditionalFormatting sqref="D76:K93">
    <cfRule type="cellIs" dxfId="28" priority="4" operator="lessThan">
      <formula>10</formula>
    </cfRule>
  </conditionalFormatting>
  <conditionalFormatting sqref="H7:H24">
    <cfRule type="cellIs" dxfId="27" priority="3" operator="lessThan">
      <formula>10</formula>
    </cfRule>
  </conditionalFormatting>
  <conditionalFormatting sqref="H30:H47">
    <cfRule type="cellIs" dxfId="26" priority="2" operator="lessThan">
      <formula>10</formula>
    </cfRule>
  </conditionalFormatting>
  <conditionalFormatting sqref="H53:H70">
    <cfRule type="cellIs" dxfId="25" priority="1" operator="lessThan">
      <formula>10</formula>
    </cfRule>
  </conditionalFormatting>
  <pageMargins left="0.75" right="0.75" top="1" bottom="1" header="0.5" footer="0.5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93"/>
  <sheetViews>
    <sheetView showGridLines="0" workbookViewId="0">
      <pane ySplit="6" topLeftCell="A7" activePane="bottomLeft" state="frozen"/>
      <selection activeCell="G119" sqref="G119"/>
      <selection pane="bottomLeft" activeCell="A7" sqref="A7"/>
    </sheetView>
  </sheetViews>
  <sheetFormatPr baseColWidth="10" defaultRowHeight="12" x14ac:dyDescent="0.2"/>
  <cols>
    <col min="1" max="1" width="4.7109375" style="26" customWidth="1"/>
    <col min="2" max="2" width="11.42578125" style="26"/>
    <col min="3" max="3" width="13.5703125" style="26" customWidth="1"/>
    <col min="4" max="4" width="11.42578125" style="26"/>
    <col min="5" max="5" width="11.85546875" style="26" bestFit="1" customWidth="1"/>
    <col min="6" max="7" width="11.42578125" style="26"/>
    <col min="8" max="8" width="15.5703125" style="26" customWidth="1"/>
    <col min="9" max="9" width="19.5703125" style="26" customWidth="1"/>
    <col min="10" max="11" width="11.42578125" style="26"/>
    <col min="12" max="12" width="13.5703125" style="26" customWidth="1"/>
    <col min="13" max="16384" width="11.42578125" style="26"/>
  </cols>
  <sheetData>
    <row r="1" spans="2:24" ht="69.95" customHeight="1" x14ac:dyDescent="0.2"/>
    <row r="2" spans="2:24" ht="18" customHeight="1" x14ac:dyDescent="0.2"/>
    <row r="3" spans="2:24" ht="15" customHeight="1" x14ac:dyDescent="0.25">
      <c r="B3" s="216" t="s">
        <v>182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2:24" ht="15" customHeight="1" x14ac:dyDescent="0.2">
      <c r="O4" s="144" t="s">
        <v>162</v>
      </c>
      <c r="P4" s="144"/>
      <c r="Q4" s="144"/>
      <c r="R4" s="144"/>
      <c r="S4" s="239"/>
      <c r="T4" s="240"/>
      <c r="U4" s="240"/>
      <c r="V4" s="240"/>
      <c r="W4" s="240"/>
      <c r="X4" s="140"/>
    </row>
    <row r="5" spans="2:24" ht="15" customHeight="1" x14ac:dyDescent="0.2">
      <c r="B5" s="215" t="s">
        <v>51</v>
      </c>
      <c r="C5" s="215"/>
      <c r="D5" s="236" t="s">
        <v>183</v>
      </c>
      <c r="E5" s="237"/>
      <c r="F5" s="237"/>
      <c r="G5" s="237"/>
      <c r="H5" s="238"/>
    </row>
    <row r="6" spans="2:24" ht="30.75" customHeight="1" x14ac:dyDescent="0.2">
      <c r="B6" s="215"/>
      <c r="C6" s="215"/>
      <c r="D6" s="27" t="s">
        <v>62</v>
      </c>
      <c r="E6" s="27" t="s">
        <v>85</v>
      </c>
      <c r="F6" s="127" t="s">
        <v>80</v>
      </c>
      <c r="G6" s="141" t="s">
        <v>164</v>
      </c>
      <c r="H6" s="27" t="s">
        <v>163</v>
      </c>
    </row>
    <row r="7" spans="2:24" ht="15" customHeight="1" x14ac:dyDescent="0.2">
      <c r="B7" s="217" t="s">
        <v>0</v>
      </c>
      <c r="C7" s="28" t="s">
        <v>3</v>
      </c>
      <c r="D7" s="14">
        <v>12553.11389500002</v>
      </c>
      <c r="E7" s="14">
        <v>8873.8763870000021</v>
      </c>
      <c r="F7" s="14">
        <v>153.907276</v>
      </c>
      <c r="G7" s="14">
        <v>2634.6515579999987</v>
      </c>
      <c r="H7" s="14">
        <v>890.678674</v>
      </c>
    </row>
    <row r="8" spans="2:24" ht="15" customHeight="1" x14ac:dyDescent="0.2">
      <c r="B8" s="218"/>
      <c r="C8" s="19" t="s">
        <v>34</v>
      </c>
      <c r="D8" s="14">
        <v>1487.1138629999994</v>
      </c>
      <c r="E8" s="14">
        <v>1181.5162959999996</v>
      </c>
      <c r="F8" s="14"/>
      <c r="G8" s="14"/>
      <c r="H8" s="14"/>
    </row>
    <row r="9" spans="2:24" ht="15" customHeight="1" x14ac:dyDescent="0.2">
      <c r="B9" s="218"/>
      <c r="C9" s="20" t="s">
        <v>31</v>
      </c>
      <c r="D9" s="14">
        <v>4982.0000250000166</v>
      </c>
      <c r="E9" s="14">
        <v>3478.2451699999983</v>
      </c>
      <c r="F9" s="14"/>
      <c r="G9" s="14">
        <v>1079.9399099999991</v>
      </c>
      <c r="H9" s="14">
        <v>361.31695700000006</v>
      </c>
    </row>
    <row r="10" spans="2:24" ht="15" customHeight="1" x14ac:dyDescent="0.2">
      <c r="B10" s="218"/>
      <c r="C10" s="20" t="s">
        <v>7</v>
      </c>
      <c r="D10" s="14">
        <v>3439.0000130000053</v>
      </c>
      <c r="E10" s="14">
        <v>2500.9443870000032</v>
      </c>
      <c r="F10" s="14"/>
      <c r="G10" s="14">
        <v>729.74995199999978</v>
      </c>
      <c r="H10" s="14">
        <v>172.12891200000004</v>
      </c>
    </row>
    <row r="11" spans="2:24" ht="15" customHeight="1" x14ac:dyDescent="0.2">
      <c r="B11" s="218"/>
      <c r="C11" s="20" t="s">
        <v>32</v>
      </c>
      <c r="D11" s="14">
        <v>1179.0000020000007</v>
      </c>
      <c r="E11" s="14">
        <v>775.72132399999987</v>
      </c>
      <c r="F11" s="14"/>
      <c r="G11" s="14">
        <v>281.73274799999979</v>
      </c>
      <c r="H11" s="14">
        <v>99.924674999999993</v>
      </c>
    </row>
    <row r="12" spans="2:24" ht="15" customHeight="1" x14ac:dyDescent="0.2">
      <c r="B12" s="219"/>
      <c r="C12" s="20" t="s">
        <v>33</v>
      </c>
      <c r="D12" s="14">
        <v>1465.9999919999982</v>
      </c>
      <c r="E12" s="14">
        <v>937.44921000000056</v>
      </c>
      <c r="F12" s="14"/>
      <c r="G12" s="14">
        <v>439.32195100000001</v>
      </c>
      <c r="H12" s="14">
        <v>75.786617000000007</v>
      </c>
    </row>
    <row r="13" spans="2:24" ht="15" customHeight="1" x14ac:dyDescent="0.2">
      <c r="B13" s="220" t="s">
        <v>1</v>
      </c>
      <c r="C13" s="20" t="s">
        <v>3</v>
      </c>
      <c r="D13" s="14">
        <v>6444.6245409999956</v>
      </c>
      <c r="E13" s="14">
        <v>4530.1847820000021</v>
      </c>
      <c r="F13" s="14">
        <v>150.83823100000001</v>
      </c>
      <c r="G13" s="14">
        <v>1250.9707010000004</v>
      </c>
      <c r="H13" s="14">
        <v>512.63082699999995</v>
      </c>
    </row>
    <row r="14" spans="2:24" ht="15" customHeight="1" x14ac:dyDescent="0.2">
      <c r="B14" s="221"/>
      <c r="C14" s="19" t="s">
        <v>34</v>
      </c>
      <c r="D14" s="14">
        <v>981.62451099999998</v>
      </c>
      <c r="E14" s="14">
        <v>779.93394100000023</v>
      </c>
      <c r="F14" s="14"/>
      <c r="G14" s="14"/>
      <c r="H14" s="14"/>
    </row>
    <row r="15" spans="2:24" ht="15" customHeight="1" x14ac:dyDescent="0.2">
      <c r="B15" s="221"/>
      <c r="C15" s="20" t="s">
        <v>31</v>
      </c>
      <c r="D15" s="14">
        <v>2441.0000089999976</v>
      </c>
      <c r="E15" s="14">
        <v>1668.4074960000025</v>
      </c>
      <c r="F15" s="14"/>
      <c r="G15" s="14">
        <v>475.79163800000021</v>
      </c>
      <c r="H15" s="14">
        <v>234.30288699999991</v>
      </c>
    </row>
    <row r="16" spans="2:24" ht="15" customHeight="1" x14ac:dyDescent="0.2">
      <c r="B16" s="221"/>
      <c r="C16" s="20" t="s">
        <v>7</v>
      </c>
      <c r="D16" s="14">
        <v>1502.0000279999977</v>
      </c>
      <c r="E16" s="14">
        <v>1106.3552619999989</v>
      </c>
      <c r="F16" s="14"/>
      <c r="G16" s="14">
        <v>278.74595800000009</v>
      </c>
      <c r="H16" s="14"/>
    </row>
    <row r="17" spans="2:8" ht="15" customHeight="1" x14ac:dyDescent="0.2">
      <c r="B17" s="221"/>
      <c r="C17" s="20" t="s">
        <v>32</v>
      </c>
      <c r="D17" s="14">
        <v>681.99999799999989</v>
      </c>
      <c r="E17" s="14">
        <v>433.37988700000034</v>
      </c>
      <c r="F17" s="14"/>
      <c r="G17" s="14">
        <v>174.412385</v>
      </c>
      <c r="H17" s="14"/>
    </row>
    <row r="18" spans="2:8" ht="15" customHeight="1" x14ac:dyDescent="0.2">
      <c r="B18" s="222"/>
      <c r="C18" s="20" t="s">
        <v>33</v>
      </c>
      <c r="D18" s="14">
        <v>837.9999949999999</v>
      </c>
      <c r="E18" s="14">
        <v>542.10819599999991</v>
      </c>
      <c r="F18" s="14"/>
      <c r="G18" s="14">
        <v>261.51354900000007</v>
      </c>
      <c r="H18" s="14"/>
    </row>
    <row r="19" spans="2:8" ht="15" customHeight="1" x14ac:dyDescent="0.2">
      <c r="B19" s="220" t="s">
        <v>2</v>
      </c>
      <c r="C19" s="20" t="s">
        <v>3</v>
      </c>
      <c r="D19" s="14">
        <v>6108.4893540000012</v>
      </c>
      <c r="E19" s="14">
        <v>4343.6916049999927</v>
      </c>
      <c r="F19" s="14"/>
      <c r="G19" s="14">
        <v>1383.6808569999996</v>
      </c>
      <c r="H19" s="14">
        <v>378.04784700000005</v>
      </c>
    </row>
    <row r="20" spans="2:8" ht="15" customHeight="1" x14ac:dyDescent="0.2">
      <c r="B20" s="221"/>
      <c r="C20" s="19" t="s">
        <v>34</v>
      </c>
      <c r="D20" s="14">
        <v>505.48935200000011</v>
      </c>
      <c r="E20" s="14">
        <v>401.58235500000006</v>
      </c>
      <c r="F20" s="14"/>
      <c r="G20" s="14"/>
      <c r="H20" s="14"/>
    </row>
    <row r="21" spans="2:8" ht="15" customHeight="1" x14ac:dyDescent="0.2">
      <c r="B21" s="221"/>
      <c r="C21" s="20" t="s">
        <v>31</v>
      </c>
      <c r="D21" s="14">
        <v>2541.0000159999991</v>
      </c>
      <c r="E21" s="14">
        <v>1809.8376739999926</v>
      </c>
      <c r="F21" s="14"/>
      <c r="G21" s="14">
        <v>604.14827199999991</v>
      </c>
      <c r="H21" s="14"/>
    </row>
    <row r="22" spans="2:8" ht="15" customHeight="1" x14ac:dyDescent="0.2">
      <c r="B22" s="221"/>
      <c r="C22" s="20" t="s">
        <v>7</v>
      </c>
      <c r="D22" s="14">
        <v>1936.9999850000017</v>
      </c>
      <c r="E22" s="14">
        <v>1394.5891250000009</v>
      </c>
      <c r="F22" s="14"/>
      <c r="G22" s="14">
        <v>451.00399399999981</v>
      </c>
      <c r="H22" s="14"/>
    </row>
    <row r="23" spans="2:8" ht="15" customHeight="1" x14ac:dyDescent="0.2">
      <c r="B23" s="221"/>
      <c r="C23" s="20" t="s">
        <v>32</v>
      </c>
      <c r="D23" s="14">
        <v>497.00000399999982</v>
      </c>
      <c r="E23" s="14">
        <v>342.34143699999987</v>
      </c>
      <c r="F23" s="14"/>
      <c r="G23" s="14">
        <v>107.320363</v>
      </c>
      <c r="H23" s="14">
        <v>47.338204000000005</v>
      </c>
    </row>
    <row r="24" spans="2:8" ht="15" customHeight="1" x14ac:dyDescent="0.2">
      <c r="B24" s="222"/>
      <c r="C24" s="20" t="s">
        <v>33</v>
      </c>
      <c r="D24" s="14">
        <v>627.99999700000103</v>
      </c>
      <c r="E24" s="14">
        <v>395.34101399999952</v>
      </c>
      <c r="F24" s="14"/>
      <c r="G24" s="14">
        <v>177.80840199999997</v>
      </c>
      <c r="H24" s="14">
        <v>54.850581000000005</v>
      </c>
    </row>
    <row r="28" spans="2:8" ht="15" customHeight="1" x14ac:dyDescent="0.2">
      <c r="B28" s="215" t="s">
        <v>51</v>
      </c>
      <c r="C28" s="215"/>
      <c r="D28" s="236" t="s">
        <v>183</v>
      </c>
      <c r="E28" s="237"/>
      <c r="F28" s="237"/>
      <c r="G28" s="237"/>
      <c r="H28" s="238"/>
    </row>
    <row r="29" spans="2:8" ht="36" customHeight="1" x14ac:dyDescent="0.2">
      <c r="B29" s="215"/>
      <c r="C29" s="215"/>
      <c r="D29" s="27" t="s">
        <v>62</v>
      </c>
      <c r="E29" s="27" t="s">
        <v>85</v>
      </c>
      <c r="F29" s="127" t="s">
        <v>80</v>
      </c>
      <c r="G29" s="141" t="s">
        <v>164</v>
      </c>
      <c r="H29" s="27" t="s">
        <v>163</v>
      </c>
    </row>
    <row r="30" spans="2:8" ht="15" customHeight="1" x14ac:dyDescent="0.2">
      <c r="B30" s="217" t="s">
        <v>0</v>
      </c>
      <c r="C30" s="28" t="s">
        <v>3</v>
      </c>
      <c r="D30" s="29">
        <f>D7/$D7*100</f>
        <v>100</v>
      </c>
      <c r="E30" s="29">
        <f t="shared" ref="E30:H30" si="0">E7/$D7*100</f>
        <v>70.690638683159875</v>
      </c>
      <c r="F30" s="29">
        <f t="shared" si="0"/>
        <v>1.2260485907110441</v>
      </c>
      <c r="G30" s="29">
        <f t="shared" si="0"/>
        <v>20.988031973878577</v>
      </c>
      <c r="H30" s="29">
        <f t="shared" si="0"/>
        <v>7.0952807522503454</v>
      </c>
    </row>
    <row r="31" spans="2:8" ht="15" customHeight="1" x14ac:dyDescent="0.2">
      <c r="B31" s="218"/>
      <c r="C31" s="19" t="s">
        <v>34</v>
      </c>
      <c r="D31" s="29">
        <f t="shared" ref="D31:E31" si="1">D8/$D8*100</f>
        <v>100</v>
      </c>
      <c r="E31" s="29">
        <f t="shared" si="1"/>
        <v>79.450291292187359</v>
      </c>
      <c r="F31" s="29"/>
      <c r="G31" s="29"/>
      <c r="H31" s="29"/>
    </row>
    <row r="32" spans="2:8" ht="15" customHeight="1" x14ac:dyDescent="0.2">
      <c r="B32" s="218"/>
      <c r="C32" s="20" t="s">
        <v>31</v>
      </c>
      <c r="D32" s="29">
        <f t="shared" ref="D32:H32" si="2">D9/$D9*100</f>
        <v>100</v>
      </c>
      <c r="E32" s="29">
        <f t="shared" si="2"/>
        <v>69.816241520391941</v>
      </c>
      <c r="F32" s="29"/>
      <c r="G32" s="29">
        <f t="shared" si="2"/>
        <v>21.676834696523219</v>
      </c>
      <c r="H32" s="29">
        <f t="shared" si="2"/>
        <v>7.2524479162361875</v>
      </c>
    </row>
    <row r="33" spans="2:8" ht="15" customHeight="1" x14ac:dyDescent="0.2">
      <c r="B33" s="218"/>
      <c r="C33" s="20" t="s">
        <v>7</v>
      </c>
      <c r="D33" s="29">
        <f t="shared" ref="D33:H33" si="3">D10/$D10*100</f>
        <v>100</v>
      </c>
      <c r="E33" s="29">
        <f t="shared" si="3"/>
        <v>72.723011850712638</v>
      </c>
      <c r="F33" s="29"/>
      <c r="G33" s="29">
        <f t="shared" si="3"/>
        <v>21.219829870352449</v>
      </c>
      <c r="H33" s="29">
        <f t="shared" si="3"/>
        <v>5.0052024236499983</v>
      </c>
    </row>
    <row r="34" spans="2:8" ht="15" customHeight="1" x14ac:dyDescent="0.2">
      <c r="B34" s="218"/>
      <c r="C34" s="20" t="s">
        <v>32</v>
      </c>
      <c r="D34" s="29">
        <f t="shared" ref="D34:H34" si="4">D11/$D11*100</f>
        <v>100</v>
      </c>
      <c r="E34" s="29">
        <f t="shared" si="4"/>
        <v>65.794853493138447</v>
      </c>
      <c r="F34" s="29"/>
      <c r="G34" s="29">
        <f t="shared" si="4"/>
        <v>23.895907338598938</v>
      </c>
      <c r="H34" s="29">
        <f t="shared" si="4"/>
        <v>8.4753753036889261</v>
      </c>
    </row>
    <row r="35" spans="2:8" ht="15" customHeight="1" x14ac:dyDescent="0.2">
      <c r="B35" s="219"/>
      <c r="C35" s="20" t="s">
        <v>33</v>
      </c>
      <c r="D35" s="29">
        <f t="shared" ref="D35:H35" si="5">D12/$D12*100</f>
        <v>100</v>
      </c>
      <c r="E35" s="29">
        <f t="shared" si="5"/>
        <v>63.946058329855823</v>
      </c>
      <c r="F35" s="29"/>
      <c r="G35" s="29">
        <f t="shared" si="5"/>
        <v>29.967391091227274</v>
      </c>
      <c r="H35" s="29">
        <f t="shared" si="5"/>
        <v>5.1696191960142999</v>
      </c>
    </row>
    <row r="36" spans="2:8" ht="15" customHeight="1" x14ac:dyDescent="0.2">
      <c r="B36" s="220" t="s">
        <v>1</v>
      </c>
      <c r="C36" s="20" t="s">
        <v>3</v>
      </c>
      <c r="D36" s="29">
        <f t="shared" ref="D36:H36" si="6">D13/$D13*100</f>
        <v>100</v>
      </c>
      <c r="E36" s="29">
        <f t="shared" si="6"/>
        <v>70.294006317659978</v>
      </c>
      <c r="F36" s="29">
        <f t="shared" si="6"/>
        <v>2.3405278312240489</v>
      </c>
      <c r="G36" s="29">
        <f t="shared" si="6"/>
        <v>19.411071863713111</v>
      </c>
      <c r="H36" s="29">
        <f t="shared" si="6"/>
        <v>7.9543939874029705</v>
      </c>
    </row>
    <row r="37" spans="2:8" ht="15" customHeight="1" x14ac:dyDescent="0.2">
      <c r="B37" s="221"/>
      <c r="C37" s="19" t="s">
        <v>34</v>
      </c>
      <c r="D37" s="29">
        <f t="shared" ref="D37:E37" si="7">D14/$D14*100</f>
        <v>100</v>
      </c>
      <c r="E37" s="29">
        <f t="shared" si="7"/>
        <v>79.453388975125165</v>
      </c>
      <c r="F37" s="29"/>
      <c r="G37" s="29"/>
      <c r="H37" s="29"/>
    </row>
    <row r="38" spans="2:8" ht="15" customHeight="1" x14ac:dyDescent="0.2">
      <c r="B38" s="221"/>
      <c r="C38" s="20" t="s">
        <v>31</v>
      </c>
      <c r="D38" s="29">
        <f t="shared" ref="D38:H38" si="8">D15/$D15*100</f>
        <v>100</v>
      </c>
      <c r="E38" s="29">
        <f t="shared" si="8"/>
        <v>68.349344115057903</v>
      </c>
      <c r="F38" s="29"/>
      <c r="G38" s="29">
        <f t="shared" si="8"/>
        <v>19.49166883431997</v>
      </c>
      <c r="H38" s="29">
        <f t="shared" si="8"/>
        <v>9.5986434304023849</v>
      </c>
    </row>
    <row r="39" spans="2:8" ht="15" customHeight="1" x14ac:dyDescent="0.2">
      <c r="B39" s="221"/>
      <c r="C39" s="20" t="s">
        <v>7</v>
      </c>
      <c r="D39" s="29">
        <f t="shared" ref="D39:G39" si="9">D16/$D16*100</f>
        <v>100</v>
      </c>
      <c r="E39" s="29">
        <f t="shared" si="9"/>
        <v>73.65880435256561</v>
      </c>
      <c r="F39" s="29"/>
      <c r="G39" s="29">
        <f t="shared" si="9"/>
        <v>18.558319094785031</v>
      </c>
      <c r="H39" s="29"/>
    </row>
    <row r="40" spans="2:8" ht="15" customHeight="1" x14ac:dyDescent="0.2">
      <c r="B40" s="221"/>
      <c r="C40" s="20" t="s">
        <v>32</v>
      </c>
      <c r="D40" s="29">
        <f t="shared" ref="D40:G40" si="10">D17/$D17*100</f>
        <v>100</v>
      </c>
      <c r="E40" s="29">
        <f t="shared" si="10"/>
        <v>63.545438162889909</v>
      </c>
      <c r="F40" s="29"/>
      <c r="G40" s="29">
        <f t="shared" si="10"/>
        <v>25.573663564732158</v>
      </c>
      <c r="H40" s="29"/>
    </row>
    <row r="41" spans="2:8" ht="15" customHeight="1" x14ac:dyDescent="0.2">
      <c r="B41" s="222"/>
      <c r="C41" s="20" t="s">
        <v>33</v>
      </c>
      <c r="D41" s="29">
        <f t="shared" ref="D41:G41" si="11">D18/$D18*100</f>
        <v>100</v>
      </c>
      <c r="E41" s="29">
        <f t="shared" si="11"/>
        <v>64.690715899109279</v>
      </c>
      <c r="F41" s="29"/>
      <c r="G41" s="29">
        <f t="shared" si="11"/>
        <v>31.206867608632869</v>
      </c>
      <c r="H41" s="29"/>
    </row>
    <row r="42" spans="2:8" ht="15" customHeight="1" x14ac:dyDescent="0.2">
      <c r="B42" s="220" t="s">
        <v>2</v>
      </c>
      <c r="C42" s="20" t="s">
        <v>3</v>
      </c>
      <c r="D42" s="29">
        <f t="shared" ref="D42:H42" si="12">D19/$D19*100</f>
        <v>100</v>
      </c>
      <c r="E42" s="29">
        <f t="shared" si="12"/>
        <v>71.109096754922362</v>
      </c>
      <c r="F42" s="29"/>
      <c r="G42" s="29">
        <f t="shared" si="12"/>
        <v>22.651768331132942</v>
      </c>
      <c r="H42" s="29">
        <f t="shared" si="12"/>
        <v>6.1888926228944685</v>
      </c>
    </row>
    <row r="43" spans="2:8" ht="15" customHeight="1" x14ac:dyDescent="0.2">
      <c r="B43" s="221"/>
      <c r="C43" s="19" t="s">
        <v>34</v>
      </c>
      <c r="D43" s="29">
        <f t="shared" ref="D43:E43" si="13">D20/$D20*100</f>
        <v>100</v>
      </c>
      <c r="E43" s="29">
        <f t="shared" si="13"/>
        <v>79.444275811372577</v>
      </c>
      <c r="F43" s="29"/>
      <c r="G43" s="29"/>
      <c r="H43" s="29"/>
    </row>
    <row r="44" spans="2:8" ht="15" customHeight="1" x14ac:dyDescent="0.2">
      <c r="B44" s="221"/>
      <c r="C44" s="20" t="s">
        <v>31</v>
      </c>
      <c r="D44" s="29">
        <f t="shared" ref="D44:G44" si="14">D21/$D21*100</f>
        <v>100</v>
      </c>
      <c r="E44" s="29">
        <f t="shared" si="14"/>
        <v>71.22540978370435</v>
      </c>
      <c r="F44" s="29"/>
      <c r="G44" s="29">
        <f t="shared" si="14"/>
        <v>23.776004258002338</v>
      </c>
      <c r="H44" s="29"/>
    </row>
    <row r="45" spans="2:8" ht="15" customHeight="1" x14ac:dyDescent="0.2">
      <c r="B45" s="221"/>
      <c r="C45" s="20" t="s">
        <v>7</v>
      </c>
      <c r="D45" s="29">
        <f t="shared" ref="D45:G45" si="15">D22/$D22*100</f>
        <v>100</v>
      </c>
      <c r="E45" s="29">
        <f t="shared" si="15"/>
        <v>71.997374073288896</v>
      </c>
      <c r="F45" s="29"/>
      <c r="G45" s="29">
        <f t="shared" si="15"/>
        <v>23.283634356868589</v>
      </c>
      <c r="H45" s="29"/>
    </row>
    <row r="46" spans="2:8" ht="15" customHeight="1" x14ac:dyDescent="0.2">
      <c r="B46" s="221"/>
      <c r="C46" s="20" t="s">
        <v>32</v>
      </c>
      <c r="D46" s="29">
        <f t="shared" ref="D46:H46" si="16">D23/$D23*100</f>
        <v>100</v>
      </c>
      <c r="E46" s="29">
        <f t="shared" si="16"/>
        <v>68.881576306788119</v>
      </c>
      <c r="F46" s="29"/>
      <c r="G46" s="29">
        <f t="shared" si="16"/>
        <v>21.593634232646817</v>
      </c>
      <c r="H46" s="29">
        <f t="shared" si="16"/>
        <v>9.5247894605650796</v>
      </c>
    </row>
    <row r="47" spans="2:8" ht="15" customHeight="1" x14ac:dyDescent="0.2">
      <c r="B47" s="222"/>
      <c r="C47" s="20" t="s">
        <v>33</v>
      </c>
      <c r="D47" s="29">
        <f t="shared" ref="D47:H47" si="17">D24/$D24*100</f>
        <v>100</v>
      </c>
      <c r="E47" s="29">
        <f t="shared" si="17"/>
        <v>62.952391065059011</v>
      </c>
      <c r="F47" s="29"/>
      <c r="G47" s="29">
        <f t="shared" si="17"/>
        <v>28.31343994417243</v>
      </c>
      <c r="H47" s="29">
        <f t="shared" si="17"/>
        <v>8.7341689907683104</v>
      </c>
    </row>
    <row r="48" spans="2:8" ht="15" customHeight="1" x14ac:dyDescent="0.2">
      <c r="B48" s="145"/>
      <c r="C48" s="35"/>
      <c r="D48" s="146"/>
      <c r="E48" s="146"/>
      <c r="F48" s="146"/>
      <c r="G48" s="146"/>
      <c r="H48" s="146"/>
    </row>
    <row r="51" spans="2:8" ht="15" customHeight="1" x14ac:dyDescent="0.2">
      <c r="B51" s="215" t="s">
        <v>51</v>
      </c>
      <c r="C51" s="215"/>
      <c r="D51" s="236" t="s">
        <v>183</v>
      </c>
      <c r="E51" s="237"/>
      <c r="F51" s="237"/>
      <c r="G51" s="237"/>
      <c r="H51" s="238"/>
    </row>
    <row r="52" spans="2:8" ht="108" customHeight="1" x14ac:dyDescent="0.2">
      <c r="B52" s="215"/>
      <c r="C52" s="215"/>
      <c r="D52" s="27" t="s">
        <v>62</v>
      </c>
      <c r="E52" s="27" t="s">
        <v>85</v>
      </c>
      <c r="F52" s="127" t="s">
        <v>80</v>
      </c>
      <c r="G52" s="141" t="s">
        <v>164</v>
      </c>
      <c r="H52" s="27" t="s">
        <v>163</v>
      </c>
    </row>
    <row r="53" spans="2:8" ht="15" customHeight="1" x14ac:dyDescent="0.2">
      <c r="B53" s="217" t="s">
        <v>0</v>
      </c>
      <c r="C53" s="28" t="s">
        <v>3</v>
      </c>
      <c r="D53" s="29">
        <f>D7/D$7*100</f>
        <v>100</v>
      </c>
      <c r="E53" s="29">
        <f>E7/E$7*100</f>
        <v>100</v>
      </c>
      <c r="F53" s="29">
        <f>F7/F$7*100</f>
        <v>100</v>
      </c>
      <c r="G53" s="29">
        <f>G7/G$7*100</f>
        <v>100</v>
      </c>
      <c r="H53" s="29">
        <f>H7/H$7*100</f>
        <v>100</v>
      </c>
    </row>
    <row r="54" spans="2:8" ht="15" customHeight="1" x14ac:dyDescent="0.2">
      <c r="B54" s="218"/>
      <c r="C54" s="19" t="s">
        <v>34</v>
      </c>
      <c r="D54" s="29">
        <f t="shared" ref="D54:D58" si="18">D8/D$7*100</f>
        <v>11.846573491158443</v>
      </c>
      <c r="E54" s="29">
        <f t="shared" ref="E54:E58" si="19">E8/E$7*100</f>
        <v>13.314545351689711</v>
      </c>
      <c r="F54" s="29"/>
      <c r="G54" s="29"/>
      <c r="H54" s="29"/>
    </row>
    <row r="55" spans="2:8" ht="15" customHeight="1" x14ac:dyDescent="0.2">
      <c r="B55" s="218"/>
      <c r="C55" s="20" t="s">
        <v>31</v>
      </c>
      <c r="D55" s="29">
        <f t="shared" si="18"/>
        <v>39.68736416057196</v>
      </c>
      <c r="E55" s="29">
        <f t="shared" si="19"/>
        <v>39.196457312562266</v>
      </c>
      <c r="F55" s="29"/>
      <c r="G55" s="29">
        <f t="shared" ref="G55:H58" si="20">G9/G$7*100</f>
        <v>40.989857149071995</v>
      </c>
      <c r="H55" s="29">
        <f t="shared" si="20"/>
        <v>40.566476726936884</v>
      </c>
    </row>
    <row r="56" spans="2:8" ht="15" customHeight="1" x14ac:dyDescent="0.2">
      <c r="B56" s="218"/>
      <c r="C56" s="20" t="s">
        <v>7</v>
      </c>
      <c r="D56" s="29">
        <f t="shared" si="18"/>
        <v>27.395593171267084</v>
      </c>
      <c r="E56" s="29">
        <f t="shared" si="19"/>
        <v>28.18322318151537</v>
      </c>
      <c r="F56" s="29"/>
      <c r="G56" s="29">
        <f t="shared" si="20"/>
        <v>27.698158027164826</v>
      </c>
      <c r="H56" s="29">
        <f t="shared" si="20"/>
        <v>19.325590364365237</v>
      </c>
    </row>
    <row r="57" spans="2:8" ht="15" customHeight="1" x14ac:dyDescent="0.2">
      <c r="B57" s="218"/>
      <c r="C57" s="20" t="s">
        <v>32</v>
      </c>
      <c r="D57" s="29">
        <f t="shared" si="18"/>
        <v>9.3920919690659641</v>
      </c>
      <c r="E57" s="29">
        <f t="shared" si="19"/>
        <v>8.741628688184246</v>
      </c>
      <c r="F57" s="29"/>
      <c r="G57" s="29">
        <f t="shared" si="20"/>
        <v>10.693358943217033</v>
      </c>
      <c r="H57" s="29">
        <f t="shared" si="20"/>
        <v>11.218936516268267</v>
      </c>
    </row>
    <row r="58" spans="2:8" ht="15" customHeight="1" x14ac:dyDescent="0.2">
      <c r="B58" s="219"/>
      <c r="C58" s="20" t="s">
        <v>33</v>
      </c>
      <c r="D58" s="29">
        <f t="shared" si="18"/>
        <v>11.678377207936547</v>
      </c>
      <c r="E58" s="29">
        <f t="shared" si="19"/>
        <v>10.564145466048402</v>
      </c>
      <c r="F58" s="29"/>
      <c r="G58" s="29">
        <f t="shared" si="20"/>
        <v>16.674764815332754</v>
      </c>
      <c r="H58" s="29">
        <f t="shared" si="20"/>
        <v>8.5088617491699381</v>
      </c>
    </row>
    <row r="59" spans="2:8" ht="15" customHeight="1" x14ac:dyDescent="0.2">
      <c r="B59" s="220" t="s">
        <v>1</v>
      </c>
      <c r="C59" s="20" t="s">
        <v>3</v>
      </c>
      <c r="D59" s="29">
        <f>D13/D$13*100</f>
        <v>100</v>
      </c>
      <c r="E59" s="29">
        <f>E13/E$13*100</f>
        <v>100</v>
      </c>
      <c r="F59" s="29">
        <f>F13/F$13*100</f>
        <v>100</v>
      </c>
      <c r="G59" s="29">
        <f>G13/G$13*100</f>
        <v>100</v>
      </c>
      <c r="H59" s="29">
        <f>H13/H$13*100</f>
        <v>100</v>
      </c>
    </row>
    <row r="60" spans="2:8" ht="15" customHeight="1" x14ac:dyDescent="0.2">
      <c r="B60" s="221"/>
      <c r="C60" s="19" t="s">
        <v>34</v>
      </c>
      <c r="D60" s="29">
        <f t="shared" ref="D60:E64" si="21">D14/D$13*100</f>
        <v>15.231678816275679</v>
      </c>
      <c r="E60" s="29">
        <f t="shared" si="21"/>
        <v>17.216382521502187</v>
      </c>
      <c r="F60" s="29"/>
      <c r="G60" s="29"/>
      <c r="H60" s="29"/>
    </row>
    <row r="61" spans="2:8" ht="15" customHeight="1" x14ac:dyDescent="0.2">
      <c r="B61" s="221"/>
      <c r="C61" s="20" t="s">
        <v>31</v>
      </c>
      <c r="D61" s="29">
        <f t="shared" si="21"/>
        <v>37.876527848451417</v>
      </c>
      <c r="E61" s="29">
        <f t="shared" si="21"/>
        <v>36.828685280767466</v>
      </c>
      <c r="F61" s="29"/>
      <c r="G61" s="29">
        <f>G15/G$13*100</f>
        <v>38.033795485350865</v>
      </c>
      <c r="H61" s="29">
        <f>H15/H$13*100</f>
        <v>45.705969024761743</v>
      </c>
    </row>
    <row r="62" spans="2:8" ht="15" customHeight="1" x14ac:dyDescent="0.2">
      <c r="B62" s="221"/>
      <c r="C62" s="20" t="s">
        <v>7</v>
      </c>
      <c r="D62" s="29">
        <f t="shared" si="21"/>
        <v>23.306245669463564</v>
      </c>
      <c r="E62" s="29">
        <f t="shared" si="21"/>
        <v>24.421857280434402</v>
      </c>
      <c r="F62" s="29"/>
      <c r="G62" s="29">
        <f>G16/G$13*100</f>
        <v>22.282373022579687</v>
      </c>
      <c r="H62" s="29"/>
    </row>
    <row r="63" spans="2:8" ht="15" customHeight="1" x14ac:dyDescent="0.2">
      <c r="B63" s="221"/>
      <c r="C63" s="20" t="s">
        <v>32</v>
      </c>
      <c r="D63" s="29">
        <f t="shared" si="21"/>
        <v>10.582462851965861</v>
      </c>
      <c r="E63" s="29">
        <f t="shared" si="21"/>
        <v>9.5664946984495902</v>
      </c>
      <c r="F63" s="29"/>
      <c r="G63" s="29">
        <f>G17/G$13*100</f>
        <v>13.94216386207753</v>
      </c>
      <c r="H63" s="29"/>
    </row>
    <row r="64" spans="2:8" ht="15" customHeight="1" x14ac:dyDescent="0.2">
      <c r="B64" s="222"/>
      <c r="C64" s="20" t="s">
        <v>33</v>
      </c>
      <c r="D64" s="29">
        <f t="shared" si="21"/>
        <v>13.003084813843472</v>
      </c>
      <c r="E64" s="29">
        <f t="shared" si="21"/>
        <v>11.966580218846349</v>
      </c>
      <c r="F64" s="29"/>
      <c r="G64" s="29">
        <f>G18/G$13*100</f>
        <v>20.904850032934544</v>
      </c>
      <c r="H64" s="29"/>
    </row>
    <row r="65" spans="2:8" ht="15" customHeight="1" x14ac:dyDescent="0.2">
      <c r="B65" s="220" t="s">
        <v>2</v>
      </c>
      <c r="C65" s="20" t="s">
        <v>3</v>
      </c>
      <c r="D65" s="29">
        <f t="shared" ref="D65:E70" si="22">D19/D$19*100</f>
        <v>100</v>
      </c>
      <c r="E65" s="29">
        <f t="shared" si="22"/>
        <v>100</v>
      </c>
      <c r="F65" s="29"/>
      <c r="G65" s="29">
        <f>G19/G$19*100</f>
        <v>100</v>
      </c>
      <c r="H65" s="29">
        <f>H19/H$19*100</f>
        <v>100</v>
      </c>
    </row>
    <row r="66" spans="2:8" ht="15" customHeight="1" x14ac:dyDescent="0.2">
      <c r="B66" s="221"/>
      <c r="C66" s="19" t="s">
        <v>34</v>
      </c>
      <c r="D66" s="29">
        <f t="shared" si="22"/>
        <v>8.275194122569637</v>
      </c>
      <c r="E66" s="29">
        <f t="shared" si="22"/>
        <v>9.245185697293552</v>
      </c>
      <c r="F66" s="29"/>
      <c r="G66" s="29">
        <f>G20/G$19*100</f>
        <v>0</v>
      </c>
      <c r="H66" s="29"/>
    </row>
    <row r="67" spans="2:8" ht="15" customHeight="1" x14ac:dyDescent="0.2">
      <c r="B67" s="221"/>
      <c r="C67" s="20" t="s">
        <v>31</v>
      </c>
      <c r="D67" s="29">
        <f t="shared" si="22"/>
        <v>41.597846353551958</v>
      </c>
      <c r="E67" s="29">
        <f t="shared" si="22"/>
        <v>41.665887880177806</v>
      </c>
      <c r="F67" s="29"/>
      <c r="G67" s="29">
        <f>G21/G$19*100</f>
        <v>43.662400107917378</v>
      </c>
      <c r="H67" s="29"/>
    </row>
    <row r="68" spans="2:8" ht="15" customHeight="1" x14ac:dyDescent="0.2">
      <c r="B68" s="221"/>
      <c r="C68" s="20" t="s">
        <v>7</v>
      </c>
      <c r="D68" s="29">
        <f t="shared" si="22"/>
        <v>31.709967436246782</v>
      </c>
      <c r="E68" s="29">
        <f t="shared" si="22"/>
        <v>32.106080537455725</v>
      </c>
      <c r="F68" s="29"/>
      <c r="G68" s="29">
        <f>G22/G$19*100</f>
        <v>32.594509905834443</v>
      </c>
      <c r="H68" s="29"/>
    </row>
    <row r="69" spans="2:8" ht="15" customHeight="1" x14ac:dyDescent="0.2">
      <c r="B69" s="221"/>
      <c r="C69" s="20" t="s">
        <v>32</v>
      </c>
      <c r="D69" s="29">
        <f t="shared" si="22"/>
        <v>8.1362178960752551</v>
      </c>
      <c r="E69" s="29">
        <f t="shared" si="22"/>
        <v>7.8813476676367413</v>
      </c>
      <c r="F69" s="29"/>
      <c r="G69" s="29">
        <f>G23/G$19*100</f>
        <v>7.7561500151620608</v>
      </c>
      <c r="H69" s="29">
        <f>H23/H$19*100</f>
        <v>12.521749396446106</v>
      </c>
    </row>
    <row r="70" spans="2:8" ht="15" customHeight="1" x14ac:dyDescent="0.2">
      <c r="B70" s="222"/>
      <c r="C70" s="20" t="s">
        <v>33</v>
      </c>
      <c r="D70" s="29">
        <f t="shared" si="22"/>
        <v>10.280774191556377</v>
      </c>
      <c r="E70" s="29">
        <f t="shared" si="22"/>
        <v>9.101498217436184</v>
      </c>
      <c r="F70" s="29"/>
      <c r="G70" s="29">
        <f>G24/G$19*100</f>
        <v>12.850391121657328</v>
      </c>
      <c r="H70" s="29">
        <f>H24/H$19*100</f>
        <v>14.508899187038619</v>
      </c>
    </row>
    <row r="74" spans="2:8" ht="15" customHeight="1" x14ac:dyDescent="0.2">
      <c r="B74" s="215" t="s">
        <v>75</v>
      </c>
      <c r="C74" s="215"/>
      <c r="D74" s="236" t="s">
        <v>183</v>
      </c>
      <c r="E74" s="237"/>
      <c r="F74" s="237"/>
      <c r="G74" s="237"/>
      <c r="H74" s="238"/>
    </row>
    <row r="75" spans="2:8" ht="60" customHeight="1" x14ac:dyDescent="0.2">
      <c r="B75" s="215"/>
      <c r="C75" s="215"/>
      <c r="D75" s="27" t="s">
        <v>62</v>
      </c>
      <c r="E75" s="27" t="s">
        <v>85</v>
      </c>
      <c r="F75" s="127" t="s">
        <v>80</v>
      </c>
      <c r="G75" s="141" t="s">
        <v>164</v>
      </c>
      <c r="H75" s="27" t="s">
        <v>163</v>
      </c>
    </row>
    <row r="76" spans="2:8" ht="15" customHeight="1" x14ac:dyDescent="0.2">
      <c r="B76" s="217" t="s">
        <v>0</v>
      </c>
      <c r="C76" s="28" t="s">
        <v>3</v>
      </c>
      <c r="D76" s="59">
        <f>SUM(D77:D81)</f>
        <v>1129</v>
      </c>
      <c r="E76" s="59">
        <f t="shared" ref="E76:H76" si="23">SUM(E77:E81)</f>
        <v>793</v>
      </c>
      <c r="F76" s="59">
        <f t="shared" si="23"/>
        <v>11</v>
      </c>
      <c r="G76" s="59">
        <f t="shared" si="23"/>
        <v>249</v>
      </c>
      <c r="H76" s="59">
        <f t="shared" si="23"/>
        <v>76</v>
      </c>
    </row>
    <row r="77" spans="2:8" ht="15" customHeight="1" x14ac:dyDescent="0.2">
      <c r="B77" s="218"/>
      <c r="C77" s="19" t="s">
        <v>34</v>
      </c>
      <c r="D77" s="59">
        <v>71</v>
      </c>
      <c r="E77" s="58">
        <v>56</v>
      </c>
      <c r="F77" s="58">
        <v>1</v>
      </c>
      <c r="G77" s="142">
        <v>5</v>
      </c>
      <c r="H77" s="58">
        <v>9</v>
      </c>
    </row>
    <row r="78" spans="2:8" ht="15" customHeight="1" x14ac:dyDescent="0.2">
      <c r="B78" s="218"/>
      <c r="C78" s="20" t="s">
        <v>31</v>
      </c>
      <c r="D78" s="59">
        <v>328</v>
      </c>
      <c r="E78" s="58">
        <v>232</v>
      </c>
      <c r="F78" s="58">
        <v>4</v>
      </c>
      <c r="G78" s="142">
        <v>69</v>
      </c>
      <c r="H78" s="58">
        <v>23</v>
      </c>
    </row>
    <row r="79" spans="2:8" ht="15" customHeight="1" x14ac:dyDescent="0.2">
      <c r="B79" s="218"/>
      <c r="C79" s="20" t="s">
        <v>7</v>
      </c>
      <c r="D79" s="59">
        <v>257</v>
      </c>
      <c r="E79" s="57">
        <v>181</v>
      </c>
      <c r="F79" s="57">
        <v>3</v>
      </c>
      <c r="G79" s="143">
        <v>61</v>
      </c>
      <c r="H79" s="57">
        <v>12</v>
      </c>
    </row>
    <row r="80" spans="2:8" ht="15" customHeight="1" x14ac:dyDescent="0.2">
      <c r="B80" s="218"/>
      <c r="C80" s="20" t="s">
        <v>32</v>
      </c>
      <c r="D80" s="59">
        <v>232</v>
      </c>
      <c r="E80" s="57">
        <v>156</v>
      </c>
      <c r="F80" s="57">
        <v>2</v>
      </c>
      <c r="G80" s="143">
        <v>55</v>
      </c>
      <c r="H80" s="57">
        <v>19</v>
      </c>
    </row>
    <row r="81" spans="2:8" ht="15" customHeight="1" x14ac:dyDescent="0.2">
      <c r="B81" s="219"/>
      <c r="C81" s="20" t="s">
        <v>33</v>
      </c>
      <c r="D81" s="59">
        <v>241</v>
      </c>
      <c r="E81" s="57">
        <v>168</v>
      </c>
      <c r="F81" s="57">
        <v>1</v>
      </c>
      <c r="G81" s="143">
        <v>59</v>
      </c>
      <c r="H81" s="57">
        <v>13</v>
      </c>
    </row>
    <row r="82" spans="2:8" ht="15" customHeight="1" x14ac:dyDescent="0.2">
      <c r="B82" s="220" t="s">
        <v>1</v>
      </c>
      <c r="C82" s="20" t="s">
        <v>3</v>
      </c>
      <c r="D82" s="59">
        <f>SUM(D83:D87)</f>
        <v>552</v>
      </c>
      <c r="E82" s="59">
        <f t="shared" ref="E82:H82" si="24">SUM(E83:E87)</f>
        <v>385</v>
      </c>
      <c r="F82" s="59">
        <f t="shared" si="24"/>
        <v>10</v>
      </c>
      <c r="G82" s="59">
        <f t="shared" si="24"/>
        <v>119</v>
      </c>
      <c r="H82" s="59">
        <f t="shared" si="24"/>
        <v>38</v>
      </c>
    </row>
    <row r="83" spans="2:8" ht="15" customHeight="1" x14ac:dyDescent="0.2">
      <c r="B83" s="221"/>
      <c r="C83" s="19" t="s">
        <v>34</v>
      </c>
      <c r="D83" s="59">
        <v>47</v>
      </c>
      <c r="E83" s="58">
        <v>37</v>
      </c>
      <c r="F83" s="58">
        <v>1</v>
      </c>
      <c r="G83" s="142">
        <v>3</v>
      </c>
      <c r="H83" s="58">
        <v>6</v>
      </c>
    </row>
    <row r="84" spans="2:8" ht="15" customHeight="1" x14ac:dyDescent="0.2">
      <c r="B84" s="221"/>
      <c r="C84" s="20" t="s">
        <v>31</v>
      </c>
      <c r="D84" s="59">
        <v>156</v>
      </c>
      <c r="E84" s="58">
        <v>107</v>
      </c>
      <c r="F84" s="58">
        <v>4</v>
      </c>
      <c r="G84" s="142">
        <v>30</v>
      </c>
      <c r="H84" s="58">
        <v>15</v>
      </c>
    </row>
    <row r="85" spans="2:8" ht="15" customHeight="1" x14ac:dyDescent="0.2">
      <c r="B85" s="221"/>
      <c r="C85" s="20" t="s">
        <v>7</v>
      </c>
      <c r="D85" s="59">
        <v>102</v>
      </c>
      <c r="E85" s="57">
        <v>76</v>
      </c>
      <c r="F85" s="57">
        <v>2</v>
      </c>
      <c r="G85" s="143">
        <v>19</v>
      </c>
      <c r="H85" s="57">
        <v>5</v>
      </c>
    </row>
    <row r="86" spans="2:8" ht="15" customHeight="1" x14ac:dyDescent="0.2">
      <c r="B86" s="221"/>
      <c r="C86" s="20" t="s">
        <v>32</v>
      </c>
      <c r="D86" s="59">
        <v>126</v>
      </c>
      <c r="E86" s="58">
        <v>81</v>
      </c>
      <c r="F86" s="58">
        <v>2</v>
      </c>
      <c r="G86" s="142">
        <v>34</v>
      </c>
      <c r="H86" s="58">
        <v>9</v>
      </c>
    </row>
    <row r="87" spans="2:8" ht="15" customHeight="1" x14ac:dyDescent="0.2">
      <c r="B87" s="222"/>
      <c r="C87" s="20" t="s">
        <v>33</v>
      </c>
      <c r="D87" s="59">
        <v>121</v>
      </c>
      <c r="E87" s="58">
        <v>84</v>
      </c>
      <c r="F87" s="58">
        <v>1</v>
      </c>
      <c r="G87" s="142">
        <v>33</v>
      </c>
      <c r="H87" s="58">
        <v>3</v>
      </c>
    </row>
    <row r="88" spans="2:8" ht="15" customHeight="1" x14ac:dyDescent="0.2">
      <c r="B88" s="220" t="s">
        <v>2</v>
      </c>
      <c r="C88" s="20" t="s">
        <v>3</v>
      </c>
      <c r="D88" s="59">
        <f>SUM(D89:D93)</f>
        <v>577</v>
      </c>
      <c r="E88" s="59">
        <f t="shared" ref="E88:H88" si="25">SUM(E89:E93)</f>
        <v>408</v>
      </c>
      <c r="F88" s="59">
        <f t="shared" si="25"/>
        <v>1</v>
      </c>
      <c r="G88" s="59">
        <f t="shared" si="25"/>
        <v>130</v>
      </c>
      <c r="H88" s="59">
        <f t="shared" si="25"/>
        <v>38</v>
      </c>
    </row>
    <row r="89" spans="2:8" ht="15" customHeight="1" x14ac:dyDescent="0.2">
      <c r="B89" s="221"/>
      <c r="C89" s="19" t="s">
        <v>34</v>
      </c>
      <c r="D89" s="59">
        <v>24</v>
      </c>
      <c r="E89" s="58">
        <v>19</v>
      </c>
      <c r="F89" s="58">
        <v>0</v>
      </c>
      <c r="G89" s="142">
        <v>2</v>
      </c>
      <c r="H89" s="58">
        <v>3</v>
      </c>
    </row>
    <row r="90" spans="2:8" ht="15" customHeight="1" x14ac:dyDescent="0.2">
      <c r="B90" s="221"/>
      <c r="C90" s="20" t="s">
        <v>31</v>
      </c>
      <c r="D90" s="59">
        <v>172</v>
      </c>
      <c r="E90" s="58">
        <v>125</v>
      </c>
      <c r="F90" s="58">
        <v>0</v>
      </c>
      <c r="G90" s="142">
        <v>39</v>
      </c>
      <c r="H90" s="58">
        <v>8</v>
      </c>
    </row>
    <row r="91" spans="2:8" ht="15" customHeight="1" x14ac:dyDescent="0.2">
      <c r="B91" s="221"/>
      <c r="C91" s="20" t="s">
        <v>7</v>
      </c>
      <c r="D91" s="59">
        <v>155</v>
      </c>
      <c r="E91" s="57">
        <v>105</v>
      </c>
      <c r="F91" s="57">
        <v>1</v>
      </c>
      <c r="G91" s="143">
        <v>42</v>
      </c>
      <c r="H91" s="57">
        <v>7</v>
      </c>
    </row>
    <row r="92" spans="2:8" ht="15" customHeight="1" x14ac:dyDescent="0.2">
      <c r="B92" s="221"/>
      <c r="C92" s="20" t="s">
        <v>32</v>
      </c>
      <c r="D92" s="59">
        <v>106</v>
      </c>
      <c r="E92" s="58">
        <v>75</v>
      </c>
      <c r="F92" s="58">
        <v>0</v>
      </c>
      <c r="G92" s="142">
        <v>21</v>
      </c>
      <c r="H92" s="58">
        <v>10</v>
      </c>
    </row>
    <row r="93" spans="2:8" ht="15" customHeight="1" x14ac:dyDescent="0.2">
      <c r="B93" s="222"/>
      <c r="C93" s="20" t="s">
        <v>33</v>
      </c>
      <c r="D93" s="59">
        <v>120</v>
      </c>
      <c r="E93" s="57">
        <v>84</v>
      </c>
      <c r="F93" s="57">
        <v>0</v>
      </c>
      <c r="G93" s="143">
        <v>26</v>
      </c>
      <c r="H93" s="57">
        <v>10</v>
      </c>
    </row>
  </sheetData>
  <mergeCells count="22">
    <mergeCell ref="S4:W4"/>
    <mergeCell ref="B82:B87"/>
    <mergeCell ref="B88:B93"/>
    <mergeCell ref="B51:C52"/>
    <mergeCell ref="D51:H51"/>
    <mergeCell ref="B53:B58"/>
    <mergeCell ref="B59:B64"/>
    <mergeCell ref="B65:B70"/>
    <mergeCell ref="B3:N3"/>
    <mergeCell ref="D5:H5"/>
    <mergeCell ref="B74:C75"/>
    <mergeCell ref="D74:H74"/>
    <mergeCell ref="B76:B81"/>
    <mergeCell ref="B28:C29"/>
    <mergeCell ref="D28:H28"/>
    <mergeCell ref="B30:B35"/>
    <mergeCell ref="B36:B41"/>
    <mergeCell ref="B42:B47"/>
    <mergeCell ref="B5:C6"/>
    <mergeCell ref="B7:B12"/>
    <mergeCell ref="B13:B18"/>
    <mergeCell ref="B19:B24"/>
  </mergeCells>
  <conditionalFormatting sqref="D76:H93">
    <cfRule type="cellIs" dxfId="24" priority="5" operator="lessThan">
      <formula>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2"/>
  <sheetViews>
    <sheetView zoomScaleNormal="100" workbookViewId="0">
      <pane ySplit="7" topLeftCell="A8" activePane="bottomLeft" state="frozen"/>
      <selection activeCell="G119" sqref="G119"/>
      <selection pane="bottomLeft" activeCell="A8" sqref="A8"/>
    </sheetView>
  </sheetViews>
  <sheetFormatPr baseColWidth="10" defaultRowHeight="12" x14ac:dyDescent="0.2"/>
  <cols>
    <col min="1" max="1" width="2.85546875" style="35" customWidth="1"/>
    <col min="2" max="2" width="16" style="35" customWidth="1"/>
    <col min="3" max="3" width="17.140625" style="35" bestFit="1" customWidth="1"/>
    <col min="4" max="9" width="12" style="35" bestFit="1" customWidth="1"/>
    <col min="10" max="10" width="4.7109375" style="35" customWidth="1"/>
    <col min="11" max="16384" width="11.42578125" style="35"/>
  </cols>
  <sheetData>
    <row r="1" spans="2:20" ht="69.95" customHeight="1" x14ac:dyDescent="0.2"/>
    <row r="2" spans="2:20" ht="18" customHeight="1" x14ac:dyDescent="0.2"/>
    <row r="3" spans="2:20" ht="15" customHeight="1" x14ac:dyDescent="0.25">
      <c r="B3" s="216" t="s">
        <v>184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2:20" ht="15" customHeight="1" x14ac:dyDescent="0.25">
      <c r="B4" s="91" t="s">
        <v>154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2:20" ht="15" customHeight="1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2:20" ht="15" customHeight="1" x14ac:dyDescent="0.2">
      <c r="B6" s="215" t="s">
        <v>51</v>
      </c>
      <c r="C6" s="215"/>
      <c r="D6" s="241" t="s">
        <v>167</v>
      </c>
      <c r="E6" s="241"/>
      <c r="F6" s="241"/>
      <c r="G6" s="241"/>
      <c r="H6" s="241"/>
      <c r="I6" s="241"/>
      <c r="J6" s="36"/>
      <c r="K6" s="241" t="s">
        <v>129</v>
      </c>
      <c r="L6" s="241"/>
      <c r="M6" s="241"/>
      <c r="N6" s="241"/>
      <c r="O6" s="241"/>
      <c r="P6" s="241"/>
      <c r="Q6" s="241"/>
    </row>
    <row r="7" spans="2:20" ht="60" customHeight="1" x14ac:dyDescent="0.2">
      <c r="B7" s="215"/>
      <c r="C7" s="215"/>
      <c r="D7" s="15" t="s">
        <v>3</v>
      </c>
      <c r="E7" s="15" t="s">
        <v>27</v>
      </c>
      <c r="F7" s="15" t="s">
        <v>28</v>
      </c>
      <c r="G7" s="15" t="s">
        <v>29</v>
      </c>
      <c r="H7" s="15" t="s">
        <v>30</v>
      </c>
      <c r="I7" s="15" t="s">
        <v>4</v>
      </c>
      <c r="K7" s="27" t="s">
        <v>81</v>
      </c>
      <c r="L7" s="15" t="s">
        <v>82</v>
      </c>
      <c r="M7" s="15" t="s">
        <v>80</v>
      </c>
      <c r="N7" s="15" t="s">
        <v>83</v>
      </c>
      <c r="O7" s="27" t="s">
        <v>85</v>
      </c>
      <c r="P7" s="15" t="s">
        <v>84</v>
      </c>
      <c r="Q7" s="27" t="s">
        <v>88</v>
      </c>
    </row>
    <row r="8" spans="2:20" x14ac:dyDescent="0.2">
      <c r="B8" s="220" t="s">
        <v>0</v>
      </c>
      <c r="C8" s="45" t="s">
        <v>3</v>
      </c>
      <c r="D8" s="14">
        <v>12553.11389500002</v>
      </c>
      <c r="E8" s="14">
        <v>942.14738899999998</v>
      </c>
      <c r="F8" s="14">
        <v>5241.7449919999999</v>
      </c>
      <c r="G8" s="14">
        <v>4493.3838209999958</v>
      </c>
      <c r="H8" s="14">
        <v>1552.4399449999999</v>
      </c>
      <c r="I8" s="14">
        <v>323.39774800000004</v>
      </c>
      <c r="K8" s="14">
        <v>10535.840686000003</v>
      </c>
      <c r="L8" s="14">
        <v>3044.7841269999985</v>
      </c>
      <c r="M8" s="14">
        <v>2034.0696469999998</v>
      </c>
      <c r="N8" s="14">
        <v>610.0257959999999</v>
      </c>
      <c r="O8" s="14">
        <v>473.358453</v>
      </c>
      <c r="P8" s="14">
        <v>342.61854599999998</v>
      </c>
      <c r="Q8" s="14">
        <v>914.37825100000009</v>
      </c>
    </row>
    <row r="9" spans="2:20" x14ac:dyDescent="0.2">
      <c r="B9" s="221"/>
      <c r="C9" s="19" t="s">
        <v>34</v>
      </c>
      <c r="D9" s="14">
        <v>1487.1138629999994</v>
      </c>
      <c r="E9" s="14">
        <v>317.84441500000003</v>
      </c>
      <c r="F9" s="14">
        <v>817.21034300000008</v>
      </c>
      <c r="G9" s="14">
        <v>231.04476300000002</v>
      </c>
      <c r="H9" s="14"/>
      <c r="I9" s="14"/>
      <c r="K9" s="14">
        <v>961.45545400000003</v>
      </c>
      <c r="L9" s="14"/>
      <c r="M9" s="14"/>
      <c r="N9" s="14"/>
      <c r="O9" s="14"/>
      <c r="P9" s="14"/>
      <c r="Q9" s="14"/>
    </row>
    <row r="10" spans="2:20" x14ac:dyDescent="0.2">
      <c r="B10" s="221"/>
      <c r="C10" s="20" t="s">
        <v>31</v>
      </c>
      <c r="D10" s="14">
        <v>4982.0000250000166</v>
      </c>
      <c r="E10" s="14">
        <v>172.85990499999997</v>
      </c>
      <c r="F10" s="14">
        <v>1828.9017719999979</v>
      </c>
      <c r="G10" s="14">
        <v>2144.3250069999963</v>
      </c>
      <c r="H10" s="14">
        <v>743.97649999999976</v>
      </c>
      <c r="I10" s="14"/>
      <c r="K10" s="14">
        <v>4480.990644999998</v>
      </c>
      <c r="L10" s="14">
        <v>1551.9255549999993</v>
      </c>
      <c r="M10" s="14">
        <v>1108.1757679999998</v>
      </c>
      <c r="N10" s="14">
        <v>266.32423299999999</v>
      </c>
      <c r="O10" s="14">
        <v>179.62661299999999</v>
      </c>
      <c r="P10" s="14"/>
      <c r="Q10" s="14">
        <v>386.55300300000005</v>
      </c>
    </row>
    <row r="11" spans="2:20" x14ac:dyDescent="0.2">
      <c r="B11" s="221"/>
      <c r="C11" s="20" t="s">
        <v>7</v>
      </c>
      <c r="D11" s="14">
        <v>3439.0000130000053</v>
      </c>
      <c r="E11" s="14"/>
      <c r="F11" s="14">
        <v>1422.9964500000003</v>
      </c>
      <c r="G11" s="14">
        <v>1367.767012999999</v>
      </c>
      <c r="H11" s="14">
        <v>571.39124099999992</v>
      </c>
      <c r="I11" s="14"/>
      <c r="K11" s="14">
        <v>3227.0542280000059</v>
      </c>
      <c r="L11" s="14">
        <v>1011.0751409999997</v>
      </c>
      <c r="M11" s="14">
        <v>477.13620199999997</v>
      </c>
      <c r="N11" s="14">
        <v>299.13373899999999</v>
      </c>
      <c r="O11" s="14"/>
      <c r="P11" s="14">
        <v>152.26871699999998</v>
      </c>
      <c r="Q11" s="14">
        <v>342.63088300000004</v>
      </c>
    </row>
    <row r="12" spans="2:20" x14ac:dyDescent="0.2">
      <c r="B12" s="221"/>
      <c r="C12" s="20" t="s">
        <v>32</v>
      </c>
      <c r="D12" s="14">
        <v>1179.0000020000007</v>
      </c>
      <c r="E12" s="14">
        <v>217.69540800000004</v>
      </c>
      <c r="F12" s="14">
        <v>522.87852599999997</v>
      </c>
      <c r="G12" s="14">
        <v>312.04296800000003</v>
      </c>
      <c r="H12" s="14">
        <v>83.406400000000005</v>
      </c>
      <c r="I12" s="14"/>
      <c r="K12" s="14">
        <v>784.91084300000023</v>
      </c>
      <c r="L12" s="14">
        <v>114.45464100000001</v>
      </c>
      <c r="M12" s="14">
        <v>160.66055600000004</v>
      </c>
      <c r="N12" s="14"/>
      <c r="O12" s="14"/>
      <c r="P12" s="14"/>
      <c r="Q12" s="14">
        <v>47.19238</v>
      </c>
    </row>
    <row r="13" spans="2:20" x14ac:dyDescent="0.2">
      <c r="B13" s="222"/>
      <c r="C13" s="20" t="s">
        <v>33</v>
      </c>
      <c r="D13" s="14">
        <v>1465.9999919999982</v>
      </c>
      <c r="E13" s="14">
        <v>198.61667599999998</v>
      </c>
      <c r="F13" s="14">
        <v>649.75790100000063</v>
      </c>
      <c r="G13" s="14">
        <v>438.20407</v>
      </c>
      <c r="H13" s="14">
        <v>93.158633000000009</v>
      </c>
      <c r="I13" s="14">
        <v>86.262712000000008</v>
      </c>
      <c r="K13" s="14">
        <v>1081.4295160000006</v>
      </c>
      <c r="L13" s="14">
        <v>223.08367899999996</v>
      </c>
      <c r="M13" s="14">
        <v>224.52823799999999</v>
      </c>
      <c r="N13" s="14"/>
      <c r="O13" s="14"/>
      <c r="P13" s="14"/>
      <c r="Q13" s="14">
        <v>71.371390000000005</v>
      </c>
    </row>
    <row r="14" spans="2:20" x14ac:dyDescent="0.2">
      <c r="B14" s="220" t="s">
        <v>1</v>
      </c>
      <c r="C14" s="45" t="s">
        <v>3</v>
      </c>
      <c r="D14" s="14">
        <v>6444.6245409999956</v>
      </c>
      <c r="E14" s="14">
        <v>607.06101200000001</v>
      </c>
      <c r="F14" s="14">
        <v>2653.609414999999</v>
      </c>
      <c r="G14" s="14">
        <v>2252.0508719999993</v>
      </c>
      <c r="H14" s="14">
        <v>703.45498000000009</v>
      </c>
      <c r="I14" s="14">
        <v>228.448262</v>
      </c>
      <c r="K14" s="14">
        <v>5158.8389070000012</v>
      </c>
      <c r="L14" s="14">
        <v>1380.7160040000001</v>
      </c>
      <c r="M14" s="14">
        <v>1050.4826559999997</v>
      </c>
      <c r="N14" s="14">
        <v>286.63377100000002</v>
      </c>
      <c r="O14" s="14">
        <v>317.63473599999992</v>
      </c>
      <c r="P14" s="14">
        <v>181.07992100000001</v>
      </c>
      <c r="Q14" s="14">
        <v>399.48297200000002</v>
      </c>
    </row>
    <row r="15" spans="2:20" x14ac:dyDescent="0.2">
      <c r="B15" s="221"/>
      <c r="C15" s="19" t="s">
        <v>34</v>
      </c>
      <c r="D15" s="14">
        <v>981.62451099999976</v>
      </c>
      <c r="E15" s="14">
        <v>213.93741800000001</v>
      </c>
      <c r="F15" s="14">
        <v>502.42764000000011</v>
      </c>
      <c r="G15" s="14"/>
      <c r="H15" s="14"/>
      <c r="I15" s="14"/>
      <c r="K15" s="14">
        <v>600.21121300000016</v>
      </c>
      <c r="L15" s="14"/>
      <c r="M15" s="14"/>
      <c r="N15" s="14"/>
      <c r="O15" s="14"/>
      <c r="P15" s="14"/>
      <c r="Q15" s="14"/>
    </row>
    <row r="16" spans="2:20" x14ac:dyDescent="0.2">
      <c r="B16" s="221"/>
      <c r="C16" s="20" t="s">
        <v>31</v>
      </c>
      <c r="D16" s="14">
        <v>2441.0000089999976</v>
      </c>
      <c r="E16" s="14"/>
      <c r="F16" s="14">
        <v>834.2729779999994</v>
      </c>
      <c r="G16" s="14">
        <v>1061.1999999999991</v>
      </c>
      <c r="H16" s="14">
        <v>344.23731999999995</v>
      </c>
      <c r="I16" s="14"/>
      <c r="K16" s="14">
        <v>2096.4435520000025</v>
      </c>
      <c r="L16" s="14">
        <v>735.23345000000018</v>
      </c>
      <c r="M16" s="14">
        <v>550.50043999999991</v>
      </c>
      <c r="N16" s="14"/>
      <c r="O16" s="14"/>
      <c r="P16" s="14"/>
      <c r="Q16" s="14"/>
    </row>
    <row r="17" spans="2:17" x14ac:dyDescent="0.2">
      <c r="B17" s="221"/>
      <c r="C17" s="20" t="s">
        <v>7</v>
      </c>
      <c r="D17" s="14">
        <v>1502.0000279999977</v>
      </c>
      <c r="E17" s="14"/>
      <c r="F17" s="14">
        <v>659.44292799999971</v>
      </c>
      <c r="G17" s="14">
        <v>593.07425300000023</v>
      </c>
      <c r="H17" s="14">
        <v>212.62902400000004</v>
      </c>
      <c r="I17" s="14"/>
      <c r="K17" s="14">
        <v>1380.463525999998</v>
      </c>
      <c r="L17" s="14">
        <v>340.0970410000001</v>
      </c>
      <c r="M17" s="14">
        <v>258.29203799999993</v>
      </c>
      <c r="N17" s="14">
        <v>153.04598200000001</v>
      </c>
      <c r="O17" s="14"/>
      <c r="P17" s="14"/>
      <c r="Q17" s="14"/>
    </row>
    <row r="18" spans="2:17" x14ac:dyDescent="0.2">
      <c r="B18" s="221"/>
      <c r="C18" s="20" t="s">
        <v>32</v>
      </c>
      <c r="D18" s="14">
        <v>681.99999799999989</v>
      </c>
      <c r="E18" s="14">
        <v>124.60899099999999</v>
      </c>
      <c r="F18" s="14">
        <v>313.78263399999992</v>
      </c>
      <c r="G18" s="14">
        <v>170.37810799999997</v>
      </c>
      <c r="H18" s="14"/>
      <c r="I18" s="14"/>
      <c r="K18" s="14">
        <v>458.47257300000018</v>
      </c>
      <c r="L18" s="14">
        <v>63.808396000000009</v>
      </c>
      <c r="M18" s="14">
        <v>76.097171000000003</v>
      </c>
      <c r="N18" s="14"/>
      <c r="O18" s="14"/>
      <c r="P18" s="14"/>
      <c r="Q18" s="14"/>
    </row>
    <row r="19" spans="2:17" x14ac:dyDescent="0.2">
      <c r="B19" s="222"/>
      <c r="C19" s="20" t="s">
        <v>33</v>
      </c>
      <c r="D19" s="14">
        <v>837.9999949999999</v>
      </c>
      <c r="E19" s="14">
        <v>110.06263499999999</v>
      </c>
      <c r="F19" s="14">
        <v>343.68323500000002</v>
      </c>
      <c r="G19" s="14">
        <v>283.15339999999998</v>
      </c>
      <c r="H19" s="14"/>
      <c r="I19" s="14">
        <v>67.533741000000006</v>
      </c>
      <c r="K19" s="14">
        <v>623.24804300000005</v>
      </c>
      <c r="L19" s="14">
        <v>120.56277500000002</v>
      </c>
      <c r="M19" s="14">
        <v>122.19318099999998</v>
      </c>
      <c r="N19" s="14"/>
      <c r="O19" s="14"/>
      <c r="P19" s="14"/>
      <c r="Q19" s="14"/>
    </row>
    <row r="20" spans="2:17" x14ac:dyDescent="0.2">
      <c r="B20" s="220" t="s">
        <v>2</v>
      </c>
      <c r="C20" s="45" t="s">
        <v>3</v>
      </c>
      <c r="D20" s="14">
        <v>6108.4893540000012</v>
      </c>
      <c r="E20" s="14">
        <v>335.08637699999997</v>
      </c>
      <c r="F20" s="14">
        <v>2588.135577</v>
      </c>
      <c r="G20" s="14">
        <v>2241.3329489999992</v>
      </c>
      <c r="H20" s="14">
        <v>848.98496499999999</v>
      </c>
      <c r="I20" s="14">
        <v>94.949486000000007</v>
      </c>
      <c r="K20" s="14">
        <v>5377.001778999992</v>
      </c>
      <c r="L20" s="14">
        <v>1664.0681229999996</v>
      </c>
      <c r="M20" s="14">
        <v>983.5869909999999</v>
      </c>
      <c r="N20" s="14">
        <v>323.39202499999999</v>
      </c>
      <c r="O20" s="14">
        <v>155.72371700000002</v>
      </c>
      <c r="P20" s="14">
        <v>161.538625</v>
      </c>
      <c r="Q20" s="14">
        <v>514.89527899999996</v>
      </c>
    </row>
    <row r="21" spans="2:17" x14ac:dyDescent="0.2">
      <c r="B21" s="221"/>
      <c r="C21" s="19" t="s">
        <v>34</v>
      </c>
      <c r="D21" s="14">
        <v>505.48935200000011</v>
      </c>
      <c r="E21" s="14"/>
      <c r="F21" s="14">
        <v>314.78270300000003</v>
      </c>
      <c r="G21" s="14"/>
      <c r="H21" s="14"/>
      <c r="I21" s="14"/>
      <c r="K21" s="14">
        <v>361.24424099999999</v>
      </c>
      <c r="L21" s="14"/>
      <c r="M21" s="14"/>
      <c r="N21" s="14"/>
      <c r="O21" s="14"/>
      <c r="P21" s="14"/>
      <c r="Q21" s="14"/>
    </row>
    <row r="22" spans="2:17" x14ac:dyDescent="0.2">
      <c r="B22" s="221"/>
      <c r="C22" s="20" t="s">
        <v>31</v>
      </c>
      <c r="D22" s="14">
        <v>2541.0000159999991</v>
      </c>
      <c r="E22" s="14"/>
      <c r="F22" s="14">
        <v>994.62879399999986</v>
      </c>
      <c r="G22" s="14">
        <v>1083.1250069999994</v>
      </c>
      <c r="H22" s="14">
        <v>399.73917999999998</v>
      </c>
      <c r="I22" s="14"/>
      <c r="K22" s="14">
        <v>2384.5470929999919</v>
      </c>
      <c r="L22" s="14">
        <v>816.69210500000008</v>
      </c>
      <c r="M22" s="14">
        <v>557.67532799999992</v>
      </c>
      <c r="N22" s="14">
        <v>159.59902700000001</v>
      </c>
      <c r="O22" s="14"/>
      <c r="P22" s="14"/>
      <c r="Q22" s="14">
        <v>243.28625699999998</v>
      </c>
    </row>
    <row r="23" spans="2:17" x14ac:dyDescent="0.2">
      <c r="B23" s="221"/>
      <c r="C23" s="20" t="s">
        <v>7</v>
      </c>
      <c r="D23" s="14">
        <v>1936.9999850000017</v>
      </c>
      <c r="E23" s="14"/>
      <c r="F23" s="14">
        <v>763.55352200000016</v>
      </c>
      <c r="G23" s="14">
        <v>774.69275999999979</v>
      </c>
      <c r="H23" s="14">
        <v>358.76221699999996</v>
      </c>
      <c r="I23" s="14"/>
      <c r="K23" s="14">
        <v>1846.5907020000011</v>
      </c>
      <c r="L23" s="14">
        <v>670.9780999999997</v>
      </c>
      <c r="M23" s="14">
        <v>218.84416400000001</v>
      </c>
      <c r="N23" s="14">
        <v>146.08775700000001</v>
      </c>
      <c r="O23" s="14"/>
      <c r="P23" s="14"/>
      <c r="Q23" s="14">
        <v>247.68791300000004</v>
      </c>
    </row>
    <row r="24" spans="2:17" x14ac:dyDescent="0.2">
      <c r="B24" s="221"/>
      <c r="C24" s="20" t="s">
        <v>32</v>
      </c>
      <c r="D24" s="14">
        <v>497.00000399999982</v>
      </c>
      <c r="E24" s="14">
        <v>93.086416999999983</v>
      </c>
      <c r="F24" s="14">
        <v>209.09589200000005</v>
      </c>
      <c r="G24" s="14">
        <v>141.66486000000006</v>
      </c>
      <c r="H24" s="14"/>
      <c r="I24" s="14"/>
      <c r="K24" s="14">
        <v>326.43826999999993</v>
      </c>
      <c r="L24" s="14">
        <v>50.646245000000008</v>
      </c>
      <c r="M24" s="14">
        <v>84.563384999999997</v>
      </c>
      <c r="N24" s="14"/>
      <c r="O24" s="14"/>
      <c r="P24" s="14"/>
      <c r="Q24" s="14"/>
    </row>
    <row r="25" spans="2:17" x14ac:dyDescent="0.2">
      <c r="B25" s="222"/>
      <c r="C25" s="20" t="s">
        <v>33</v>
      </c>
      <c r="D25" s="14">
        <v>627.99999700000103</v>
      </c>
      <c r="E25" s="14">
        <v>88.554041000000012</v>
      </c>
      <c r="F25" s="14">
        <v>306.07466599999975</v>
      </c>
      <c r="G25" s="14">
        <v>155.05067000000003</v>
      </c>
      <c r="H25" s="14">
        <v>59.591648999999997</v>
      </c>
      <c r="I25" s="14"/>
      <c r="K25" s="14">
        <v>458.1814729999997</v>
      </c>
      <c r="L25" s="14">
        <v>102.520904</v>
      </c>
      <c r="M25" s="14">
        <v>102.33505699999998</v>
      </c>
      <c r="N25" s="14"/>
      <c r="O25" s="14"/>
      <c r="P25" s="14"/>
      <c r="Q25" s="14"/>
    </row>
    <row r="29" spans="2:17" ht="15" customHeight="1" x14ac:dyDescent="0.2">
      <c r="B29" s="215" t="s">
        <v>52</v>
      </c>
      <c r="C29" s="215"/>
      <c r="D29" s="241" t="s">
        <v>128</v>
      </c>
      <c r="E29" s="241"/>
      <c r="F29" s="241"/>
      <c r="G29" s="241"/>
      <c r="H29" s="241"/>
      <c r="I29" s="241"/>
      <c r="J29" s="36"/>
      <c r="K29" s="241" t="s">
        <v>129</v>
      </c>
      <c r="L29" s="241"/>
      <c r="M29" s="241"/>
      <c r="N29" s="241"/>
      <c r="O29" s="241"/>
      <c r="P29" s="241"/>
      <c r="Q29" s="241"/>
    </row>
    <row r="30" spans="2:17" ht="60" customHeight="1" x14ac:dyDescent="0.2">
      <c r="B30" s="215"/>
      <c r="C30" s="215"/>
      <c r="D30" s="15" t="s">
        <v>3</v>
      </c>
      <c r="E30" s="15" t="s">
        <v>27</v>
      </c>
      <c r="F30" s="15" t="s">
        <v>28</v>
      </c>
      <c r="G30" s="15" t="s">
        <v>29</v>
      </c>
      <c r="H30" s="15" t="s">
        <v>30</v>
      </c>
      <c r="I30" s="15" t="s">
        <v>4</v>
      </c>
      <c r="K30" s="27" t="s">
        <v>81</v>
      </c>
      <c r="L30" s="15" t="s">
        <v>82</v>
      </c>
      <c r="M30" s="15" t="s">
        <v>80</v>
      </c>
      <c r="N30" s="15" t="s">
        <v>83</v>
      </c>
      <c r="O30" s="27" t="s">
        <v>85</v>
      </c>
      <c r="P30" s="15" t="s">
        <v>84</v>
      </c>
      <c r="Q30" s="27" t="s">
        <v>88</v>
      </c>
    </row>
    <row r="31" spans="2:17" x14ac:dyDescent="0.2">
      <c r="B31" s="220" t="s">
        <v>0</v>
      </c>
      <c r="C31" s="45" t="s">
        <v>3</v>
      </c>
      <c r="D31" s="29">
        <f>D8/$D8*100</f>
        <v>100</v>
      </c>
      <c r="E31" s="29">
        <f t="shared" ref="E31:I31" si="0">E8/$D8*100</f>
        <v>7.5052883044043988</v>
      </c>
      <c r="F31" s="29">
        <f t="shared" si="0"/>
        <v>41.756531772469764</v>
      </c>
      <c r="G31" s="29">
        <f t="shared" si="0"/>
        <v>35.794973729902487</v>
      </c>
      <c r="H31" s="29">
        <f t="shared" si="0"/>
        <v>12.366970920405223</v>
      </c>
      <c r="I31" s="29">
        <f t="shared" si="0"/>
        <v>2.5762352728179363</v>
      </c>
      <c r="K31" s="29">
        <v>83.930097138658894</v>
      </c>
      <c r="L31" s="29">
        <v>24.255209922159267</v>
      </c>
      <c r="M31" s="29">
        <v>16.203705821630297</v>
      </c>
      <c r="N31" s="29">
        <v>4.8595575655772292</v>
      </c>
      <c r="O31" s="29">
        <v>3.7708448832647132</v>
      </c>
      <c r="P31" s="29">
        <v>2.7293510507896133</v>
      </c>
      <c r="Q31" s="29">
        <v>7.284075159743451</v>
      </c>
    </row>
    <row r="32" spans="2:17" x14ac:dyDescent="0.2">
      <c r="B32" s="221"/>
      <c r="C32" s="19" t="s">
        <v>34</v>
      </c>
      <c r="D32" s="29">
        <f t="shared" ref="D32:G32" si="1">D9/$D9*100</f>
        <v>100</v>
      </c>
      <c r="E32" s="29">
        <f t="shared" si="1"/>
        <v>21.373239999175514</v>
      </c>
      <c r="F32" s="29">
        <f t="shared" si="1"/>
        <v>54.952775529334197</v>
      </c>
      <c r="G32" s="29">
        <f t="shared" si="1"/>
        <v>15.536454117501567</v>
      </c>
      <c r="H32" s="29"/>
      <c r="I32" s="29"/>
      <c r="K32" s="29">
        <v>64.65244376516182</v>
      </c>
      <c r="L32" s="29"/>
      <c r="M32" s="29"/>
      <c r="N32" s="29"/>
      <c r="O32" s="29"/>
      <c r="P32" s="29"/>
      <c r="Q32" s="29"/>
    </row>
    <row r="33" spans="2:17" x14ac:dyDescent="0.2">
      <c r="B33" s="221"/>
      <c r="C33" s="20" t="s">
        <v>31</v>
      </c>
      <c r="D33" s="29">
        <f t="shared" ref="D33:H33" si="2">D10/$D10*100</f>
        <v>100</v>
      </c>
      <c r="E33" s="29">
        <f t="shared" si="2"/>
        <v>3.4696889629180481</v>
      </c>
      <c r="F33" s="29">
        <f t="shared" si="2"/>
        <v>36.710191947459734</v>
      </c>
      <c r="G33" s="29">
        <f t="shared" si="2"/>
        <v>43.041449141702664</v>
      </c>
      <c r="H33" s="29">
        <f t="shared" si="2"/>
        <v>14.933289768500096</v>
      </c>
      <c r="I33" s="29"/>
      <c r="K33" s="29">
        <v>89.943609444281023</v>
      </c>
      <c r="L33" s="29">
        <v>31.150653296112623</v>
      </c>
      <c r="M33" s="29">
        <v>22.243592180632238</v>
      </c>
      <c r="N33" s="29">
        <v>5.3457292586023035</v>
      </c>
      <c r="O33" s="29">
        <v>3.6055120854801559</v>
      </c>
      <c r="P33" s="29"/>
      <c r="Q33" s="29">
        <v>7.7589923938227754</v>
      </c>
    </row>
    <row r="34" spans="2:17" x14ac:dyDescent="0.2">
      <c r="B34" s="221"/>
      <c r="C34" s="20" t="s">
        <v>7</v>
      </c>
      <c r="D34" s="29">
        <f t="shared" ref="D34:H34" si="3">D11/$D11*100</f>
        <v>100</v>
      </c>
      <c r="E34" s="29"/>
      <c r="F34" s="29">
        <f t="shared" si="3"/>
        <v>41.37820426347286</v>
      </c>
      <c r="G34" s="29">
        <f t="shared" si="3"/>
        <v>39.772230527176703</v>
      </c>
      <c r="H34" s="29">
        <f t="shared" si="3"/>
        <v>16.615040384996913</v>
      </c>
      <c r="I34" s="29"/>
      <c r="K34" s="29">
        <v>93.83699377147984</v>
      </c>
      <c r="L34" s="29">
        <v>29.400265692874779</v>
      </c>
      <c r="M34" s="29">
        <v>13.874271596287988</v>
      </c>
      <c r="N34" s="29">
        <v>8.6982767626991429</v>
      </c>
      <c r="O34" s="29"/>
      <c r="P34" s="29">
        <v>4.4277032981796545</v>
      </c>
      <c r="Q34" s="29">
        <v>9.9630962984820304</v>
      </c>
    </row>
    <row r="35" spans="2:17" x14ac:dyDescent="0.2">
      <c r="B35" s="221"/>
      <c r="C35" s="20" t="s">
        <v>32</v>
      </c>
      <c r="D35" s="29">
        <f t="shared" ref="D35:H35" si="4">D12/$D12*100</f>
        <v>100</v>
      </c>
      <c r="E35" s="29">
        <f t="shared" si="4"/>
        <v>18.464411164606588</v>
      </c>
      <c r="F35" s="29">
        <f t="shared" si="4"/>
        <v>44.349323588890009</v>
      </c>
      <c r="G35" s="29">
        <f t="shared" si="4"/>
        <v>26.466748725247236</v>
      </c>
      <c r="H35" s="29">
        <f t="shared" si="4"/>
        <v>7.074334169509183</v>
      </c>
      <c r="I35" s="29"/>
      <c r="K35" s="29">
        <v>66.574286825149613</v>
      </c>
      <c r="L35" s="29">
        <v>9.7077727570690833</v>
      </c>
      <c r="M35" s="29">
        <v>13.626849510387022</v>
      </c>
      <c r="N35" s="29"/>
      <c r="O35" s="29"/>
      <c r="P35" s="29"/>
      <c r="Q35" s="29">
        <v>4.0027463884601397</v>
      </c>
    </row>
    <row r="36" spans="2:17" x14ac:dyDescent="0.2">
      <c r="B36" s="222"/>
      <c r="C36" s="20" t="s">
        <v>33</v>
      </c>
      <c r="D36" s="29">
        <f t="shared" ref="D36:I36" si="5">D13/$D13*100</f>
        <v>100</v>
      </c>
      <c r="E36" s="29">
        <f t="shared" si="5"/>
        <v>13.548204439553654</v>
      </c>
      <c r="F36" s="29">
        <f t="shared" si="5"/>
        <v>44.321821592479345</v>
      </c>
      <c r="G36" s="29">
        <f t="shared" si="5"/>
        <v>29.891137270893008</v>
      </c>
      <c r="H36" s="29">
        <f t="shared" si="5"/>
        <v>6.3546134726036287</v>
      </c>
      <c r="I36" s="29">
        <f t="shared" si="5"/>
        <v>5.8842232244705297</v>
      </c>
      <c r="K36" s="29">
        <v>73.767361657666498</v>
      </c>
      <c r="L36" s="29">
        <v>15.217167818374739</v>
      </c>
      <c r="M36" s="29">
        <v>15.315705267752843</v>
      </c>
      <c r="N36" s="29"/>
      <c r="O36" s="29"/>
      <c r="P36" s="29"/>
      <c r="Q36" s="29">
        <v>4.8684440920515426</v>
      </c>
    </row>
    <row r="37" spans="2:17" x14ac:dyDescent="0.2">
      <c r="B37" s="220" t="s">
        <v>1</v>
      </c>
      <c r="C37" s="45" t="s">
        <v>3</v>
      </c>
      <c r="D37" s="29">
        <f t="shared" ref="D37:I37" si="6">D14/$D14*100</f>
        <v>100</v>
      </c>
      <c r="E37" s="29">
        <f t="shared" si="6"/>
        <v>9.419649013498681</v>
      </c>
      <c r="F37" s="29">
        <f t="shared" si="6"/>
        <v>41.175547126415616</v>
      </c>
      <c r="G37" s="29">
        <f t="shared" si="6"/>
        <v>34.944640415786807</v>
      </c>
      <c r="H37" s="29">
        <f t="shared" si="6"/>
        <v>10.91537568286091</v>
      </c>
      <c r="I37" s="29">
        <f t="shared" si="6"/>
        <v>3.5447877614380356</v>
      </c>
      <c r="K37" s="29">
        <v>80.048711514224507</v>
      </c>
      <c r="L37" s="29">
        <v>21.4243047863539</v>
      </c>
      <c r="M37" s="29">
        <v>16.300137414009832</v>
      </c>
      <c r="N37" s="29">
        <v>4.4476411182135962</v>
      </c>
      <c r="O37" s="29">
        <v>4.92867713206941</v>
      </c>
      <c r="P37" s="29">
        <v>2.8097823208782664</v>
      </c>
      <c r="Q37" s="29">
        <v>6.1987004744579473</v>
      </c>
    </row>
    <row r="38" spans="2:17" x14ac:dyDescent="0.2">
      <c r="B38" s="221"/>
      <c r="C38" s="19" t="s">
        <v>34</v>
      </c>
      <c r="D38" s="29">
        <f t="shared" ref="D38:F38" si="7">D15/$D15*100</f>
        <v>100</v>
      </c>
      <c r="E38" s="29">
        <f t="shared" si="7"/>
        <v>21.794221273270555</v>
      </c>
      <c r="F38" s="29">
        <f t="shared" si="7"/>
        <v>51.183281832293225</v>
      </c>
      <c r="G38" s="29"/>
      <c r="H38" s="29"/>
      <c r="I38" s="29"/>
      <c r="K38" s="29">
        <v>61.144684782631757</v>
      </c>
      <c r="L38" s="29"/>
      <c r="M38" s="29"/>
      <c r="N38" s="29"/>
      <c r="O38" s="29"/>
      <c r="P38" s="29"/>
      <c r="Q38" s="29"/>
    </row>
    <row r="39" spans="2:17" x14ac:dyDescent="0.2">
      <c r="B39" s="221"/>
      <c r="C39" s="20" t="s">
        <v>31</v>
      </c>
      <c r="D39" s="29">
        <f t="shared" ref="D39:H39" si="8">D16/$D16*100</f>
        <v>100</v>
      </c>
      <c r="E39" s="29"/>
      <c r="F39" s="29">
        <f t="shared" si="8"/>
        <v>34.177508190250897</v>
      </c>
      <c r="G39" s="29">
        <f t="shared" si="8"/>
        <v>43.473985910993093</v>
      </c>
      <c r="H39" s="29">
        <f t="shared" si="8"/>
        <v>14.102307199131204</v>
      </c>
      <c r="I39" s="29"/>
      <c r="K39" s="29">
        <v>85.884618773879097</v>
      </c>
      <c r="L39" s="29">
        <v>30.120173997918283</v>
      </c>
      <c r="M39" s="29">
        <v>22.55225063376886</v>
      </c>
      <c r="N39" s="29"/>
      <c r="O39" s="29"/>
      <c r="P39" s="29"/>
      <c r="Q39" s="29"/>
    </row>
    <row r="40" spans="2:17" x14ac:dyDescent="0.2">
      <c r="B40" s="221"/>
      <c r="C40" s="20" t="s">
        <v>7</v>
      </c>
      <c r="D40" s="29">
        <f t="shared" ref="D40:H40" si="9">D17/$D17*100</f>
        <v>100</v>
      </c>
      <c r="E40" s="29"/>
      <c r="F40" s="29">
        <f t="shared" si="9"/>
        <v>43.904321951184464</v>
      </c>
      <c r="G40" s="29">
        <f t="shared" si="9"/>
        <v>39.485635282558142</v>
      </c>
      <c r="H40" s="29">
        <f t="shared" si="9"/>
        <v>14.156392811998028</v>
      </c>
      <c r="I40" s="29"/>
      <c r="K40" s="29">
        <v>91.908355543652505</v>
      </c>
      <c r="L40" s="29">
        <v>22.642945050597604</v>
      </c>
      <c r="M40" s="29">
        <v>17.196540158786224</v>
      </c>
      <c r="N40" s="29">
        <v>10.189479304057659</v>
      </c>
      <c r="O40" s="29"/>
      <c r="P40" s="29"/>
      <c r="Q40" s="29"/>
    </row>
    <row r="41" spans="2:17" x14ac:dyDescent="0.2">
      <c r="B41" s="221"/>
      <c r="C41" s="20" t="s">
        <v>32</v>
      </c>
      <c r="D41" s="29">
        <f t="shared" ref="D41:G41" si="10">D18/$D18*100</f>
        <v>100</v>
      </c>
      <c r="E41" s="29">
        <f t="shared" si="10"/>
        <v>18.271113103434349</v>
      </c>
      <c r="F41" s="29">
        <f t="shared" si="10"/>
        <v>46.009184005892031</v>
      </c>
      <c r="G41" s="29">
        <f t="shared" si="10"/>
        <v>24.982127345988641</v>
      </c>
      <c r="H41" s="29"/>
      <c r="I41" s="29"/>
      <c r="K41" s="29">
        <v>67.22471764582032</v>
      </c>
      <c r="L41" s="29">
        <v>9.356069822158565</v>
      </c>
      <c r="M41" s="29">
        <v>11.157942994598075</v>
      </c>
      <c r="N41" s="29"/>
      <c r="O41" s="29"/>
      <c r="P41" s="29"/>
      <c r="Q41" s="29"/>
    </row>
    <row r="42" spans="2:17" x14ac:dyDescent="0.2">
      <c r="B42" s="222"/>
      <c r="C42" s="20" t="s">
        <v>33</v>
      </c>
      <c r="D42" s="29">
        <f t="shared" ref="D42:I42" si="11">D19/$D19*100</f>
        <v>100</v>
      </c>
      <c r="E42" s="29">
        <f t="shared" si="11"/>
        <v>13.133966068818415</v>
      </c>
      <c r="F42" s="29">
        <f t="shared" si="11"/>
        <v>41.012319457114089</v>
      </c>
      <c r="G42" s="29">
        <f t="shared" si="11"/>
        <v>33.789188745758885</v>
      </c>
      <c r="H42" s="29"/>
      <c r="I42" s="29">
        <f t="shared" si="11"/>
        <v>8.0589190218312616</v>
      </c>
      <c r="K42" s="29">
        <v>74.373275264757027</v>
      </c>
      <c r="L42" s="29">
        <v>14.386966076294549</v>
      </c>
      <c r="M42" s="29">
        <v>14.581525265999554</v>
      </c>
      <c r="N42" s="29"/>
      <c r="O42" s="29"/>
      <c r="P42" s="29"/>
      <c r="Q42" s="29"/>
    </row>
    <row r="43" spans="2:17" x14ac:dyDescent="0.2">
      <c r="B43" s="220" t="s">
        <v>2</v>
      </c>
      <c r="C43" s="45" t="s">
        <v>3</v>
      </c>
      <c r="D43" s="29">
        <f t="shared" ref="D43:I43" si="12">D20/$D20*100</f>
        <v>100</v>
      </c>
      <c r="E43" s="29">
        <f t="shared" si="12"/>
        <v>5.4855850207969423</v>
      </c>
      <c r="F43" s="29">
        <f t="shared" si="12"/>
        <v>42.369486578628809</v>
      </c>
      <c r="G43" s="29">
        <f t="shared" si="12"/>
        <v>36.692098800701274</v>
      </c>
      <c r="H43" s="29">
        <f t="shared" si="12"/>
        <v>13.898443883577565</v>
      </c>
      <c r="I43" s="29">
        <f t="shared" si="12"/>
        <v>1.5543857162953809</v>
      </c>
      <c r="K43" s="29">
        <v>88.025065894221271</v>
      </c>
      <c r="L43" s="29">
        <v>27.241892824292531</v>
      </c>
      <c r="M43" s="29">
        <v>16.101967835237708</v>
      </c>
      <c r="N43" s="29">
        <v>5.2941407647413561</v>
      </c>
      <c r="O43" s="29">
        <v>2.5492999655966986</v>
      </c>
      <c r="P43" s="29">
        <v>2.6444938451799085</v>
      </c>
      <c r="Q43" s="29">
        <v>8.429175351886844</v>
      </c>
    </row>
    <row r="44" spans="2:17" x14ac:dyDescent="0.2">
      <c r="B44" s="221"/>
      <c r="C44" s="19" t="s">
        <v>34</v>
      </c>
      <c r="D44" s="29">
        <f t="shared" ref="D44:F44" si="13">D21/$D21*100</f>
        <v>100</v>
      </c>
      <c r="E44" s="29"/>
      <c r="F44" s="29">
        <f t="shared" si="13"/>
        <v>62.272865245240602</v>
      </c>
      <c r="G44" s="29"/>
      <c r="H44" s="29"/>
      <c r="I44" s="29"/>
      <c r="K44" s="29">
        <v>71.464263207664942</v>
      </c>
      <c r="L44" s="29"/>
      <c r="M44" s="29"/>
      <c r="N44" s="29"/>
      <c r="O44" s="29"/>
      <c r="P44" s="29"/>
      <c r="Q44" s="29"/>
    </row>
    <row r="45" spans="2:17" x14ac:dyDescent="0.2">
      <c r="B45" s="221"/>
      <c r="C45" s="20" t="s">
        <v>31</v>
      </c>
      <c r="D45" s="29">
        <f t="shared" ref="D45:H45" si="14">D22/$D22*100</f>
        <v>100</v>
      </c>
      <c r="E45" s="29"/>
      <c r="F45" s="29">
        <f t="shared" si="14"/>
        <v>39.143202980601643</v>
      </c>
      <c r="G45" s="29">
        <f t="shared" si="14"/>
        <v>42.625934678467146</v>
      </c>
      <c r="H45" s="29">
        <f t="shared" si="14"/>
        <v>15.731569361784691</v>
      </c>
      <c r="I45" s="29"/>
      <c r="K45" s="29">
        <v>93.842860211929761</v>
      </c>
      <c r="L45" s="29">
        <v>32.140578506788977</v>
      </c>
      <c r="M45" s="29">
        <v>21.947080853540619</v>
      </c>
      <c r="N45" s="29">
        <v>6.2809534039766826</v>
      </c>
      <c r="O45" s="29"/>
      <c r="P45" s="29"/>
      <c r="Q45" s="29">
        <v>9.5744295737147329</v>
      </c>
    </row>
    <row r="46" spans="2:17" x14ac:dyDescent="0.2">
      <c r="B46" s="221"/>
      <c r="C46" s="20" t="s">
        <v>7</v>
      </c>
      <c r="D46" s="29">
        <f t="shared" ref="D46:H46" si="15">D23/$D23*100</f>
        <v>100</v>
      </c>
      <c r="E46" s="29"/>
      <c r="F46" s="29">
        <f t="shared" si="15"/>
        <v>39.419387088947218</v>
      </c>
      <c r="G46" s="29">
        <f t="shared" si="15"/>
        <v>39.994463913225019</v>
      </c>
      <c r="H46" s="29">
        <f t="shared" si="15"/>
        <v>18.521539482613868</v>
      </c>
      <c r="I46" s="29"/>
      <c r="K46" s="29">
        <v>95.332509876090654</v>
      </c>
      <c r="L46" s="29">
        <v>34.640067382344306</v>
      </c>
      <c r="M46" s="29">
        <v>11.298098383826256</v>
      </c>
      <c r="N46" s="29">
        <v>7.5419596350693769</v>
      </c>
      <c r="O46" s="29"/>
      <c r="P46" s="29"/>
      <c r="Q46" s="29">
        <v>12.787192303463019</v>
      </c>
    </row>
    <row r="47" spans="2:17" x14ac:dyDescent="0.2">
      <c r="B47" s="221"/>
      <c r="C47" s="20" t="s">
        <v>32</v>
      </c>
      <c r="D47" s="29">
        <f t="shared" ref="D47:G47" si="16">D24/$D24*100</f>
        <v>100</v>
      </c>
      <c r="E47" s="29">
        <f t="shared" si="16"/>
        <v>18.72966121746752</v>
      </c>
      <c r="F47" s="29">
        <f t="shared" si="16"/>
        <v>42.071607709685274</v>
      </c>
      <c r="G47" s="29">
        <f t="shared" si="16"/>
        <v>28.503995746446737</v>
      </c>
      <c r="H47" s="29"/>
      <c r="I47" s="29"/>
      <c r="K47" s="29">
        <v>65.681743938175103</v>
      </c>
      <c r="L47" s="29">
        <v>10.190391266073314</v>
      </c>
      <c r="M47" s="29">
        <v>17.01476545662161</v>
      </c>
      <c r="N47" s="29"/>
      <c r="O47" s="29"/>
      <c r="P47" s="29"/>
      <c r="Q47" s="29"/>
    </row>
    <row r="48" spans="2:17" x14ac:dyDescent="0.2">
      <c r="B48" s="222"/>
      <c r="C48" s="20" t="s">
        <v>33</v>
      </c>
      <c r="D48" s="29">
        <f t="shared" ref="D48:H48" si="17">D25/$D25*100</f>
        <v>100</v>
      </c>
      <c r="E48" s="29">
        <f t="shared" si="17"/>
        <v>14.100962010036422</v>
      </c>
      <c r="F48" s="29">
        <f t="shared" si="17"/>
        <v>48.738004372952133</v>
      </c>
      <c r="G48" s="29">
        <f t="shared" si="17"/>
        <v>24.689597251701862</v>
      </c>
      <c r="H48" s="29">
        <f t="shared" si="17"/>
        <v>9.4891161281327054</v>
      </c>
      <c r="I48" s="29"/>
      <c r="K48" s="29">
        <v>72.958833628784063</v>
      </c>
      <c r="L48" s="29">
        <v>16.324984791361366</v>
      </c>
      <c r="M48" s="29">
        <v>16.295391319882413</v>
      </c>
      <c r="N48" s="29"/>
      <c r="O48" s="29"/>
      <c r="P48" s="29"/>
      <c r="Q48" s="29"/>
    </row>
    <row r="51" spans="2:17" x14ac:dyDescent="0.2">
      <c r="B51" s="215" t="s">
        <v>53</v>
      </c>
      <c r="C51" s="215"/>
      <c r="D51" s="241" t="s">
        <v>128</v>
      </c>
      <c r="E51" s="241"/>
      <c r="F51" s="241"/>
      <c r="G51" s="241"/>
      <c r="H51" s="241"/>
      <c r="I51" s="241"/>
      <c r="J51" s="36"/>
      <c r="K51" s="241" t="s">
        <v>129</v>
      </c>
      <c r="L51" s="241"/>
      <c r="M51" s="241"/>
      <c r="N51" s="241"/>
      <c r="O51" s="241"/>
      <c r="P51" s="241"/>
      <c r="Q51" s="241"/>
    </row>
    <row r="52" spans="2:17" ht="60" customHeight="1" x14ac:dyDescent="0.2">
      <c r="B52" s="215"/>
      <c r="C52" s="215"/>
      <c r="D52" s="15" t="s">
        <v>3</v>
      </c>
      <c r="E52" s="15" t="s">
        <v>27</v>
      </c>
      <c r="F52" s="15" t="s">
        <v>28</v>
      </c>
      <c r="G52" s="15" t="s">
        <v>29</v>
      </c>
      <c r="H52" s="15" t="s">
        <v>30</v>
      </c>
      <c r="I52" s="15" t="s">
        <v>4</v>
      </c>
      <c r="K52" s="27" t="s">
        <v>81</v>
      </c>
      <c r="L52" s="15" t="s">
        <v>82</v>
      </c>
      <c r="M52" s="15" t="s">
        <v>80</v>
      </c>
      <c r="N52" s="15" t="s">
        <v>83</v>
      </c>
      <c r="O52" s="27" t="s">
        <v>85</v>
      </c>
      <c r="P52" s="15" t="s">
        <v>84</v>
      </c>
      <c r="Q52" s="27" t="s">
        <v>88</v>
      </c>
    </row>
    <row r="53" spans="2:17" x14ac:dyDescent="0.2">
      <c r="B53" s="220" t="s">
        <v>0</v>
      </c>
      <c r="C53" s="45" t="s">
        <v>3</v>
      </c>
      <c r="D53" s="29">
        <f>D8/D$8*100</f>
        <v>100</v>
      </c>
      <c r="E53" s="29">
        <f t="shared" ref="E53:I53" si="18">E8/E$8*100</f>
        <v>100</v>
      </c>
      <c r="F53" s="29">
        <f t="shared" si="18"/>
        <v>100</v>
      </c>
      <c r="G53" s="29">
        <f t="shared" si="18"/>
        <v>100</v>
      </c>
      <c r="H53" s="29">
        <f t="shared" si="18"/>
        <v>100</v>
      </c>
      <c r="I53" s="29">
        <f t="shared" si="18"/>
        <v>100</v>
      </c>
      <c r="K53" s="29">
        <v>100</v>
      </c>
      <c r="L53" s="29">
        <v>100</v>
      </c>
      <c r="M53" s="29">
        <v>100</v>
      </c>
      <c r="N53" s="29">
        <v>100</v>
      </c>
      <c r="O53" s="29">
        <v>100</v>
      </c>
      <c r="P53" s="29">
        <v>100</v>
      </c>
      <c r="Q53" s="29">
        <v>100</v>
      </c>
    </row>
    <row r="54" spans="2:17" x14ac:dyDescent="0.2">
      <c r="B54" s="221"/>
      <c r="C54" s="19" t="s">
        <v>34</v>
      </c>
      <c r="D54" s="29">
        <f t="shared" ref="D54:G54" si="19">D9/D$8*100</f>
        <v>11.846573491158443</v>
      </c>
      <c r="E54" s="29">
        <f t="shared" si="19"/>
        <v>33.736166836630701</v>
      </c>
      <c r="F54" s="29">
        <f t="shared" si="19"/>
        <v>15.59042540694433</v>
      </c>
      <c r="G54" s="29">
        <f t="shared" si="19"/>
        <v>5.1418879891854274</v>
      </c>
      <c r="H54" s="29"/>
      <c r="I54" s="29"/>
      <c r="K54" s="29">
        <v>9.125569403090724</v>
      </c>
      <c r="L54" s="29"/>
      <c r="M54" s="29"/>
      <c r="N54" s="29"/>
      <c r="O54" s="29"/>
      <c r="P54" s="29"/>
      <c r="Q54" s="29"/>
    </row>
    <row r="55" spans="2:17" x14ac:dyDescent="0.2">
      <c r="B55" s="221"/>
      <c r="C55" s="20" t="s">
        <v>31</v>
      </c>
      <c r="D55" s="29">
        <f t="shared" ref="D55:H55" si="20">D10/D$8*100</f>
        <v>39.68736416057196</v>
      </c>
      <c r="E55" s="29">
        <f t="shared" si="20"/>
        <v>18.347437674637547</v>
      </c>
      <c r="F55" s="29">
        <f t="shared" si="20"/>
        <v>34.891086361341209</v>
      </c>
      <c r="G55" s="29">
        <f t="shared" si="20"/>
        <v>47.721830416053351</v>
      </c>
      <c r="H55" s="29">
        <f t="shared" si="20"/>
        <v>47.923045422539666</v>
      </c>
      <c r="I55" s="29"/>
      <c r="K55" s="29">
        <v>42.530926373576683</v>
      </c>
      <c r="L55" s="29">
        <v>50.969969963982273</v>
      </c>
      <c r="M55" s="29">
        <v>54.480718968223208</v>
      </c>
      <c r="N55" s="29">
        <v>43.657864101209256</v>
      </c>
      <c r="O55" s="29">
        <v>37.947270585659112</v>
      </c>
      <c r="P55" s="29"/>
      <c r="Q55" s="29">
        <v>42.274955968960377</v>
      </c>
    </row>
    <row r="56" spans="2:17" x14ac:dyDescent="0.2">
      <c r="B56" s="221"/>
      <c r="C56" s="20" t="s">
        <v>7</v>
      </c>
      <c r="D56" s="29">
        <f t="shared" ref="D56:H56" si="21">D11/D$8*100</f>
        <v>27.395593171267084</v>
      </c>
      <c r="E56" s="29"/>
      <c r="F56" s="29">
        <f t="shared" si="21"/>
        <v>27.147380350852451</v>
      </c>
      <c r="G56" s="29">
        <f t="shared" si="21"/>
        <v>30.439576663976247</v>
      </c>
      <c r="H56" s="29">
        <f t="shared" si="21"/>
        <v>36.806012550778568</v>
      </c>
      <c r="I56" s="29"/>
      <c r="K56" s="29">
        <v>30.629299779448132</v>
      </c>
      <c r="L56" s="29">
        <v>33.206792298809177</v>
      </c>
      <c r="M56" s="29">
        <v>23.457220489166467</v>
      </c>
      <c r="N56" s="29">
        <v>49.03624419843387</v>
      </c>
      <c r="O56" s="29"/>
      <c r="P56" s="29">
        <v>44.442637089470338</v>
      </c>
      <c r="Q56" s="29">
        <v>37.471460265517628</v>
      </c>
    </row>
    <row r="57" spans="2:17" x14ac:dyDescent="0.2">
      <c r="B57" s="221"/>
      <c r="C57" s="20" t="s">
        <v>32</v>
      </c>
      <c r="D57" s="29">
        <f t="shared" ref="D57:H57" si="22">D12/D$8*100</f>
        <v>9.3920919690659641</v>
      </c>
      <c r="E57" s="29">
        <f t="shared" si="22"/>
        <v>23.106300621504992</v>
      </c>
      <c r="F57" s="29">
        <f t="shared" si="22"/>
        <v>9.9752759204810992</v>
      </c>
      <c r="G57" s="29">
        <f t="shared" si="22"/>
        <v>6.9444984098989195</v>
      </c>
      <c r="H57" s="29">
        <f t="shared" si="22"/>
        <v>5.3726007417311088</v>
      </c>
      <c r="I57" s="29"/>
      <c r="K57" s="29">
        <v>7.4499118427539219</v>
      </c>
      <c r="L57" s="29">
        <v>3.7590395977520825</v>
      </c>
      <c r="M57" s="29">
        <v>7.8984786109440455</v>
      </c>
      <c r="N57" s="29"/>
      <c r="O57" s="29"/>
      <c r="P57" s="29"/>
      <c r="Q57" s="29">
        <v>5.1611441926126913</v>
      </c>
    </row>
    <row r="58" spans="2:17" x14ac:dyDescent="0.2">
      <c r="B58" s="222"/>
      <c r="C58" s="20" t="s">
        <v>33</v>
      </c>
      <c r="D58" s="29">
        <f t="shared" ref="D58:I58" si="23">D13/D$8*100</f>
        <v>11.678377207936547</v>
      </c>
      <c r="E58" s="29">
        <f t="shared" si="23"/>
        <v>21.081274365236286</v>
      </c>
      <c r="F58" s="29">
        <f t="shared" si="23"/>
        <v>12.395831960380889</v>
      </c>
      <c r="G58" s="29">
        <f t="shared" si="23"/>
        <v>9.7522065208860411</v>
      </c>
      <c r="H58" s="29">
        <f t="shared" si="23"/>
        <v>6.0007881979615014</v>
      </c>
      <c r="I58" s="29">
        <f t="shared" si="23"/>
        <v>26.673875292415456</v>
      </c>
      <c r="K58" s="29">
        <v>10.264292601130551</v>
      </c>
      <c r="L58" s="29">
        <v>7.326748619771692</v>
      </c>
      <c r="M58" s="29">
        <v>11.038375127968271</v>
      </c>
      <c r="N58" s="29"/>
      <c r="O58" s="29"/>
      <c r="P58" s="29"/>
      <c r="Q58" s="29">
        <v>7.8054557752161582</v>
      </c>
    </row>
    <row r="59" spans="2:17" x14ac:dyDescent="0.2">
      <c r="B59" s="220" t="s">
        <v>1</v>
      </c>
      <c r="C59" s="45" t="s">
        <v>3</v>
      </c>
      <c r="D59" s="29">
        <f>D14/D$14*100</f>
        <v>100</v>
      </c>
      <c r="E59" s="29">
        <f t="shared" ref="E59:I59" si="24">E14/E$14*100</f>
        <v>100</v>
      </c>
      <c r="F59" s="29">
        <f t="shared" si="24"/>
        <v>100</v>
      </c>
      <c r="G59" s="29">
        <f t="shared" si="24"/>
        <v>100</v>
      </c>
      <c r="H59" s="29">
        <f t="shared" si="24"/>
        <v>100</v>
      </c>
      <c r="I59" s="29">
        <f t="shared" si="24"/>
        <v>100</v>
      </c>
      <c r="K59" s="29">
        <v>100</v>
      </c>
      <c r="L59" s="29">
        <v>100</v>
      </c>
      <c r="M59" s="29">
        <v>100</v>
      </c>
      <c r="N59" s="29">
        <v>100</v>
      </c>
      <c r="O59" s="29">
        <v>100</v>
      </c>
      <c r="P59" s="29">
        <v>100</v>
      </c>
      <c r="Q59" s="29">
        <v>100</v>
      </c>
    </row>
    <row r="60" spans="2:17" x14ac:dyDescent="0.2">
      <c r="B60" s="221"/>
      <c r="C60" s="19" t="s">
        <v>34</v>
      </c>
      <c r="D60" s="29">
        <f t="shared" ref="D60:F60" si="25">D15/D$14*100</f>
        <v>15.231678816275673</v>
      </c>
      <c r="E60" s="29">
        <f t="shared" si="25"/>
        <v>35.241501887128273</v>
      </c>
      <c r="F60" s="29">
        <f t="shared" si="25"/>
        <v>18.933745002559103</v>
      </c>
      <c r="G60" s="29"/>
      <c r="H60" s="29"/>
      <c r="I60" s="29"/>
      <c r="K60" s="29">
        <v>11.634618250738102</v>
      </c>
      <c r="L60" s="29"/>
      <c r="M60" s="29"/>
      <c r="N60" s="29"/>
      <c r="O60" s="29"/>
      <c r="P60" s="29"/>
      <c r="Q60" s="29"/>
    </row>
    <row r="61" spans="2:17" x14ac:dyDescent="0.2">
      <c r="B61" s="221"/>
      <c r="C61" s="20" t="s">
        <v>31</v>
      </c>
      <c r="D61" s="29">
        <f t="shared" ref="D61:H61" si="26">D16/D$14*100</f>
        <v>37.876527848451417</v>
      </c>
      <c r="E61" s="29"/>
      <c r="F61" s="29">
        <f t="shared" si="26"/>
        <v>31.439177645516448</v>
      </c>
      <c r="G61" s="29">
        <f t="shared" si="26"/>
        <v>47.121493266160975</v>
      </c>
      <c r="H61" s="29">
        <f t="shared" si="26"/>
        <v>48.935231079037912</v>
      </c>
      <c r="I61" s="29"/>
      <c r="K61" s="29">
        <v>40.637895266614152</v>
      </c>
      <c r="L61" s="29">
        <v>53.250157734826985</v>
      </c>
      <c r="M61" s="29">
        <v>52.404524420820145</v>
      </c>
      <c r="N61" s="29"/>
      <c r="O61" s="29"/>
      <c r="P61" s="29"/>
      <c r="Q61" s="29"/>
    </row>
    <row r="62" spans="2:17" x14ac:dyDescent="0.2">
      <c r="B62" s="221"/>
      <c r="C62" s="20" t="s">
        <v>7</v>
      </c>
      <c r="D62" s="29">
        <f t="shared" ref="D62:H62" si="27">D17/D$14*100</f>
        <v>23.306245669463564</v>
      </c>
      <c r="E62" s="29"/>
      <c r="F62" s="29">
        <f t="shared" si="27"/>
        <v>24.850790936766405</v>
      </c>
      <c r="G62" s="29">
        <f t="shared" si="27"/>
        <v>26.334851506853546</v>
      </c>
      <c r="H62" s="29">
        <f t="shared" si="27"/>
        <v>30.226386911071412</v>
      </c>
      <c r="I62" s="29"/>
      <c r="K62" s="29">
        <v>26.759190408656767</v>
      </c>
      <c r="L62" s="29">
        <v>24.631932998148987</v>
      </c>
      <c r="M62" s="29">
        <v>24.587939317676845</v>
      </c>
      <c r="N62" s="29">
        <v>53.394260371364268</v>
      </c>
      <c r="O62" s="29"/>
      <c r="P62" s="29"/>
      <c r="Q62" s="29"/>
    </row>
    <row r="63" spans="2:17" x14ac:dyDescent="0.2">
      <c r="B63" s="221"/>
      <c r="C63" s="20" t="s">
        <v>32</v>
      </c>
      <c r="D63" s="29">
        <f t="shared" ref="D63:G63" si="28">D18/D$14*100</f>
        <v>10.582462851965861</v>
      </c>
      <c r="E63" s="29">
        <f t="shared" si="28"/>
        <v>20.526600874839247</v>
      </c>
      <c r="F63" s="29">
        <f t="shared" si="28"/>
        <v>11.824748292883188</v>
      </c>
      <c r="G63" s="29">
        <f t="shared" si="28"/>
        <v>7.5654644448014068</v>
      </c>
      <c r="H63" s="29"/>
      <c r="I63" s="29"/>
      <c r="K63" s="29">
        <v>8.8871271475040849</v>
      </c>
      <c r="L63" s="29">
        <v>4.6213990288476445</v>
      </c>
      <c r="M63" s="29">
        <v>7.2440197432445785</v>
      </c>
      <c r="N63" s="29"/>
      <c r="O63" s="29"/>
      <c r="P63" s="29"/>
      <c r="Q63" s="29"/>
    </row>
    <row r="64" spans="2:17" x14ac:dyDescent="0.2">
      <c r="B64" s="222"/>
      <c r="C64" s="20" t="s">
        <v>33</v>
      </c>
      <c r="D64" s="29">
        <f t="shared" ref="D64:I64" si="29">D19/D$14*100</f>
        <v>13.003084813843472</v>
      </c>
      <c r="E64" s="29">
        <f t="shared" si="29"/>
        <v>18.130407458945822</v>
      </c>
      <c r="F64" s="29">
        <f t="shared" si="29"/>
        <v>12.951538122274869</v>
      </c>
      <c r="G64" s="29">
        <f t="shared" si="29"/>
        <v>12.573135159621742</v>
      </c>
      <c r="H64" s="29"/>
      <c r="I64" s="29">
        <f t="shared" si="29"/>
        <v>29.561941250400061</v>
      </c>
      <c r="K64" s="29">
        <v>12.081168926486891</v>
      </c>
      <c r="L64" s="29">
        <v>8.7319024803597483</v>
      </c>
      <c r="M64" s="29">
        <v>11.632098854947683</v>
      </c>
      <c r="N64" s="29"/>
      <c r="O64" s="29"/>
      <c r="P64" s="29"/>
      <c r="Q64" s="29"/>
    </row>
    <row r="65" spans="2:17" x14ac:dyDescent="0.2">
      <c r="B65" s="220" t="s">
        <v>2</v>
      </c>
      <c r="C65" s="45" t="s">
        <v>3</v>
      </c>
      <c r="D65" s="29">
        <f>D20/D$20*100</f>
        <v>100</v>
      </c>
      <c r="E65" s="29">
        <f t="shared" ref="E65:I65" si="30">E20/E$20*100</f>
        <v>100</v>
      </c>
      <c r="F65" s="29">
        <f t="shared" si="30"/>
        <v>100</v>
      </c>
      <c r="G65" s="29">
        <f t="shared" si="30"/>
        <v>100</v>
      </c>
      <c r="H65" s="29">
        <f t="shared" si="30"/>
        <v>100</v>
      </c>
      <c r="I65" s="29">
        <f t="shared" si="30"/>
        <v>100</v>
      </c>
      <c r="K65" s="29">
        <v>100</v>
      </c>
      <c r="L65" s="29">
        <v>100</v>
      </c>
      <c r="M65" s="29">
        <v>100</v>
      </c>
      <c r="N65" s="29">
        <v>100</v>
      </c>
      <c r="O65" s="29">
        <v>100</v>
      </c>
      <c r="P65" s="29">
        <v>100</v>
      </c>
      <c r="Q65" s="29">
        <v>100</v>
      </c>
    </row>
    <row r="66" spans="2:17" x14ac:dyDescent="0.2">
      <c r="B66" s="221"/>
      <c r="C66" s="19" t="s">
        <v>34</v>
      </c>
      <c r="D66" s="29">
        <f t="shared" ref="D66:F66" si="31">D21/D$20*100</f>
        <v>8.275194122569637</v>
      </c>
      <c r="E66" s="29"/>
      <c r="F66" s="29">
        <f t="shared" si="31"/>
        <v>12.162527566074257</v>
      </c>
      <c r="G66" s="29"/>
      <c r="H66" s="29"/>
      <c r="I66" s="29"/>
      <c r="K66" s="29">
        <v>6.7183210243829183</v>
      </c>
      <c r="L66" s="29"/>
      <c r="M66" s="29"/>
      <c r="N66" s="29"/>
      <c r="O66" s="29"/>
      <c r="P66" s="29"/>
      <c r="Q66" s="29"/>
    </row>
    <row r="67" spans="2:17" x14ac:dyDescent="0.2">
      <c r="B67" s="221"/>
      <c r="C67" s="20" t="s">
        <v>31</v>
      </c>
      <c r="D67" s="29">
        <f t="shared" ref="D67:H67" si="32">D22/D$20*100</f>
        <v>41.597846353551958</v>
      </c>
      <c r="E67" s="29"/>
      <c r="F67" s="29">
        <f t="shared" si="32"/>
        <v>38.43032037575518</v>
      </c>
      <c r="G67" s="29">
        <f t="shared" si="32"/>
        <v>48.32503834306501</v>
      </c>
      <c r="H67" s="29">
        <f t="shared" si="32"/>
        <v>47.084365033484424</v>
      </c>
      <c r="I67" s="29"/>
      <c r="K67" s="29">
        <v>44.347150903183575</v>
      </c>
      <c r="L67" s="29">
        <v>49.078045166063212</v>
      </c>
      <c r="M67" s="29">
        <v>56.698119546398104</v>
      </c>
      <c r="N67" s="29">
        <v>49.351565487738917</v>
      </c>
      <c r="O67" s="29"/>
      <c r="P67" s="29"/>
      <c r="Q67" s="29">
        <v>47.24965773088784</v>
      </c>
    </row>
    <row r="68" spans="2:17" x14ac:dyDescent="0.2">
      <c r="B68" s="221"/>
      <c r="C68" s="20" t="s">
        <v>7</v>
      </c>
      <c r="D68" s="29">
        <f t="shared" ref="D68:H68" si="33">D23/D$20*100</f>
        <v>31.709967436246782</v>
      </c>
      <c r="E68" s="29"/>
      <c r="F68" s="29">
        <f t="shared" si="33"/>
        <v>29.502068160009692</v>
      </c>
      <c r="G68" s="29">
        <f t="shared" si="33"/>
        <v>34.563930376593063</v>
      </c>
      <c r="H68" s="29">
        <f t="shared" si="33"/>
        <v>42.257782150476601</v>
      </c>
      <c r="I68" s="29"/>
      <c r="K68" s="29">
        <v>34.342385922428086</v>
      </c>
      <c r="L68" s="29">
        <v>40.321552388753972</v>
      </c>
      <c r="M68" s="29">
        <v>22.249599273116051</v>
      </c>
      <c r="N68" s="29">
        <v>45.173580579174768</v>
      </c>
      <c r="O68" s="29"/>
      <c r="P68" s="29"/>
      <c r="Q68" s="29">
        <v>48.104522045928498</v>
      </c>
    </row>
    <row r="69" spans="2:17" x14ac:dyDescent="0.2">
      <c r="B69" s="221"/>
      <c r="C69" s="20" t="s">
        <v>32</v>
      </c>
      <c r="D69" s="29">
        <f t="shared" ref="D69:G69" si="34">D24/D$20*100</f>
        <v>8.1362178960752551</v>
      </c>
      <c r="E69" s="29">
        <f t="shared" si="34"/>
        <v>27.779827348815196</v>
      </c>
      <c r="F69" s="29">
        <f t="shared" si="34"/>
        <v>8.07901617898899</v>
      </c>
      <c r="G69" s="29">
        <f t="shared" si="34"/>
        <v>6.3205629517562629</v>
      </c>
      <c r="H69" s="29"/>
      <c r="I69" s="29"/>
      <c r="K69" s="29">
        <v>6.0710091500232028</v>
      </c>
      <c r="L69" s="29">
        <v>3.0435199316656836</v>
      </c>
      <c r="M69" s="29">
        <v>8.5974484996009881</v>
      </c>
      <c r="N69" s="29"/>
      <c r="O69" s="29"/>
      <c r="P69" s="29"/>
      <c r="Q69" s="29"/>
    </row>
    <row r="70" spans="2:17" x14ac:dyDescent="0.2">
      <c r="B70" s="222"/>
      <c r="C70" s="20" t="s">
        <v>33</v>
      </c>
      <c r="D70" s="29">
        <f t="shared" ref="D70:H70" si="35">D25/D$20*100</f>
        <v>10.280774191556377</v>
      </c>
      <c r="E70" s="29">
        <f t="shared" si="35"/>
        <v>26.427228045740581</v>
      </c>
      <c r="F70" s="29">
        <f t="shared" si="35"/>
        <v>11.826067719171874</v>
      </c>
      <c r="G70" s="29">
        <f t="shared" si="35"/>
        <v>6.9177883664797752</v>
      </c>
      <c r="H70" s="29">
        <f t="shared" si="35"/>
        <v>7.0191642321957959</v>
      </c>
      <c r="I70" s="29"/>
      <c r="K70" s="29">
        <v>8.5211329999822265</v>
      </c>
      <c r="L70" s="29">
        <v>6.1608597979254744</v>
      </c>
      <c r="M70" s="29">
        <v>10.404271095122688</v>
      </c>
      <c r="N70" s="29"/>
      <c r="O70" s="29"/>
      <c r="P70" s="29"/>
      <c r="Q70" s="29"/>
    </row>
    <row r="73" spans="2:17" x14ac:dyDescent="0.2">
      <c r="B73" s="215" t="s">
        <v>75</v>
      </c>
      <c r="C73" s="215"/>
      <c r="D73" s="241" t="s">
        <v>128</v>
      </c>
      <c r="E73" s="241"/>
      <c r="F73" s="241"/>
      <c r="G73" s="241"/>
      <c r="H73" s="241"/>
      <c r="I73" s="241"/>
      <c r="J73" s="36"/>
      <c r="K73" s="241" t="s">
        <v>129</v>
      </c>
      <c r="L73" s="241"/>
      <c r="M73" s="241"/>
      <c r="N73" s="241"/>
      <c r="O73" s="241"/>
      <c r="P73" s="241"/>
      <c r="Q73" s="241"/>
    </row>
    <row r="74" spans="2:17" ht="60" customHeight="1" x14ac:dyDescent="0.2">
      <c r="B74" s="215"/>
      <c r="C74" s="215"/>
      <c r="D74" s="15" t="s">
        <v>3</v>
      </c>
      <c r="E74" s="15" t="s">
        <v>27</v>
      </c>
      <c r="F74" s="15" t="s">
        <v>28</v>
      </c>
      <c r="G74" s="15" t="s">
        <v>29</v>
      </c>
      <c r="H74" s="15" t="s">
        <v>30</v>
      </c>
      <c r="I74" s="15" t="s">
        <v>4</v>
      </c>
      <c r="K74" s="27" t="s">
        <v>81</v>
      </c>
      <c r="L74" s="15" t="s">
        <v>82</v>
      </c>
      <c r="M74" s="15" t="s">
        <v>80</v>
      </c>
      <c r="N74" s="15" t="s">
        <v>83</v>
      </c>
      <c r="O74" s="27" t="s">
        <v>85</v>
      </c>
      <c r="P74" s="15" t="s">
        <v>84</v>
      </c>
      <c r="Q74" s="27" t="s">
        <v>88</v>
      </c>
    </row>
    <row r="75" spans="2:17" x14ac:dyDescent="0.2">
      <c r="B75" s="220" t="s">
        <v>0</v>
      </c>
      <c r="C75" s="45" t="s">
        <v>3</v>
      </c>
      <c r="D75" s="65">
        <f>E75+F75+G75+H75+I75</f>
        <v>1129</v>
      </c>
      <c r="E75" s="65">
        <f>E76+E77+E78+E79+E80</f>
        <v>98</v>
      </c>
      <c r="F75" s="65">
        <f t="shared" ref="F75:I75" si="36">F76+F77+F78+F79+F80</f>
        <v>489</v>
      </c>
      <c r="G75" s="65">
        <f t="shared" si="36"/>
        <v>384</v>
      </c>
      <c r="H75" s="65">
        <f t="shared" si="36"/>
        <v>121</v>
      </c>
      <c r="I75" s="65">
        <f t="shared" si="36"/>
        <v>37</v>
      </c>
      <c r="J75" s="63"/>
      <c r="K75" s="66">
        <v>922</v>
      </c>
      <c r="L75" s="66">
        <v>240</v>
      </c>
      <c r="M75" s="66">
        <v>177</v>
      </c>
      <c r="N75" s="66">
        <v>44</v>
      </c>
      <c r="O75" s="66">
        <v>34</v>
      </c>
      <c r="P75" s="66">
        <v>30</v>
      </c>
      <c r="Q75" s="66">
        <v>78</v>
      </c>
    </row>
    <row r="76" spans="2:17" x14ac:dyDescent="0.2">
      <c r="B76" s="221"/>
      <c r="C76" s="19" t="s">
        <v>34</v>
      </c>
      <c r="D76" s="65">
        <f t="shared" ref="D76:D92" si="37">E76+F76+G76+H76+I76</f>
        <v>71</v>
      </c>
      <c r="E76" s="67">
        <v>15</v>
      </c>
      <c r="F76" s="67">
        <v>39</v>
      </c>
      <c r="G76" s="67">
        <v>11</v>
      </c>
      <c r="H76" s="67">
        <v>3</v>
      </c>
      <c r="I76" s="67">
        <v>3</v>
      </c>
      <c r="J76" s="63"/>
      <c r="K76" s="66">
        <v>46</v>
      </c>
      <c r="L76" s="66">
        <v>7</v>
      </c>
      <c r="M76" s="66">
        <v>3</v>
      </c>
      <c r="N76" s="66">
        <v>1</v>
      </c>
      <c r="O76" s="66">
        <v>8</v>
      </c>
      <c r="P76" s="66">
        <v>0</v>
      </c>
      <c r="Q76" s="66">
        <v>3</v>
      </c>
    </row>
    <row r="77" spans="2:17" x14ac:dyDescent="0.2">
      <c r="B77" s="221"/>
      <c r="C77" s="20" t="s">
        <v>31</v>
      </c>
      <c r="D77" s="65">
        <f t="shared" si="37"/>
        <v>328</v>
      </c>
      <c r="E77" s="67">
        <v>11</v>
      </c>
      <c r="F77" s="67">
        <v>119</v>
      </c>
      <c r="G77" s="67">
        <v>143</v>
      </c>
      <c r="H77" s="67">
        <v>49</v>
      </c>
      <c r="I77" s="67">
        <v>6</v>
      </c>
      <c r="J77" s="63"/>
      <c r="K77" s="66">
        <v>296</v>
      </c>
      <c r="L77" s="66">
        <v>105</v>
      </c>
      <c r="M77" s="66">
        <v>71</v>
      </c>
      <c r="N77" s="66">
        <v>18</v>
      </c>
      <c r="O77" s="66">
        <v>11</v>
      </c>
      <c r="P77" s="66">
        <v>7</v>
      </c>
      <c r="Q77" s="66">
        <v>26</v>
      </c>
    </row>
    <row r="78" spans="2:17" x14ac:dyDescent="0.2">
      <c r="B78" s="221"/>
      <c r="C78" s="20" t="s">
        <v>7</v>
      </c>
      <c r="D78" s="65">
        <f t="shared" si="37"/>
        <v>257</v>
      </c>
      <c r="E78" s="68">
        <v>3</v>
      </c>
      <c r="F78" s="68">
        <v>106</v>
      </c>
      <c r="G78" s="68">
        <v>103</v>
      </c>
      <c r="H78" s="68">
        <v>40</v>
      </c>
      <c r="I78" s="68">
        <v>5</v>
      </c>
      <c r="J78" s="63"/>
      <c r="K78" s="66">
        <v>240</v>
      </c>
      <c r="L78" s="66">
        <v>71</v>
      </c>
      <c r="M78" s="66">
        <v>37</v>
      </c>
      <c r="N78" s="66">
        <v>20</v>
      </c>
      <c r="O78" s="66">
        <v>5</v>
      </c>
      <c r="P78" s="66">
        <v>10</v>
      </c>
      <c r="Q78" s="66">
        <v>27</v>
      </c>
    </row>
    <row r="79" spans="2:17" x14ac:dyDescent="0.2">
      <c r="B79" s="221"/>
      <c r="C79" s="20" t="s">
        <v>32</v>
      </c>
      <c r="D79" s="65">
        <f t="shared" si="37"/>
        <v>232</v>
      </c>
      <c r="E79" s="68">
        <v>40</v>
      </c>
      <c r="F79" s="68">
        <v>106</v>
      </c>
      <c r="G79" s="68">
        <v>63</v>
      </c>
      <c r="H79" s="68">
        <v>15</v>
      </c>
      <c r="I79" s="68">
        <v>8</v>
      </c>
      <c r="J79" s="63"/>
      <c r="K79" s="66">
        <v>160</v>
      </c>
      <c r="L79" s="66">
        <v>23</v>
      </c>
      <c r="M79" s="66">
        <v>33</v>
      </c>
      <c r="N79" s="66">
        <v>2</v>
      </c>
      <c r="O79" s="66">
        <v>8</v>
      </c>
      <c r="P79" s="66">
        <v>4</v>
      </c>
      <c r="Q79" s="66">
        <v>11</v>
      </c>
    </row>
    <row r="80" spans="2:17" x14ac:dyDescent="0.2">
      <c r="B80" s="222"/>
      <c r="C80" s="20" t="s">
        <v>33</v>
      </c>
      <c r="D80" s="65">
        <f t="shared" si="37"/>
        <v>241</v>
      </c>
      <c r="E80" s="68">
        <v>29</v>
      </c>
      <c r="F80" s="68">
        <v>119</v>
      </c>
      <c r="G80" s="68">
        <v>64</v>
      </c>
      <c r="H80" s="68">
        <v>14</v>
      </c>
      <c r="I80" s="68">
        <v>15</v>
      </c>
      <c r="J80" s="63"/>
      <c r="K80" s="66">
        <v>180</v>
      </c>
      <c r="L80" s="66">
        <v>34</v>
      </c>
      <c r="M80" s="66">
        <v>33</v>
      </c>
      <c r="N80" s="66">
        <v>3</v>
      </c>
      <c r="O80" s="66">
        <v>2</v>
      </c>
      <c r="P80" s="66">
        <v>9</v>
      </c>
      <c r="Q80" s="66">
        <v>11</v>
      </c>
    </row>
    <row r="81" spans="2:17" x14ac:dyDescent="0.2">
      <c r="B81" s="220" t="s">
        <v>1</v>
      </c>
      <c r="C81" s="45" t="s">
        <v>3</v>
      </c>
      <c r="D81" s="65">
        <f t="shared" si="37"/>
        <v>552</v>
      </c>
      <c r="E81" s="68">
        <f>SUM(E82:E86)</f>
        <v>59</v>
      </c>
      <c r="F81" s="68">
        <f t="shared" ref="F81:I81" si="38">SUM(F82:F86)</f>
        <v>243</v>
      </c>
      <c r="G81" s="68">
        <f t="shared" si="38"/>
        <v>176</v>
      </c>
      <c r="H81" s="68">
        <f t="shared" si="38"/>
        <v>53</v>
      </c>
      <c r="I81" s="68">
        <f t="shared" si="38"/>
        <v>21</v>
      </c>
      <c r="J81" s="63"/>
      <c r="K81" s="66">
        <v>435</v>
      </c>
      <c r="L81" s="66">
        <v>98</v>
      </c>
      <c r="M81" s="66">
        <v>81</v>
      </c>
      <c r="N81" s="66">
        <v>19</v>
      </c>
      <c r="O81" s="66">
        <v>22</v>
      </c>
      <c r="P81" s="66">
        <v>16</v>
      </c>
      <c r="Q81" s="66">
        <v>36</v>
      </c>
    </row>
    <row r="82" spans="2:17" x14ac:dyDescent="0.2">
      <c r="B82" s="221"/>
      <c r="C82" s="19" t="s">
        <v>34</v>
      </c>
      <c r="D82" s="65">
        <f t="shared" si="37"/>
        <v>47</v>
      </c>
      <c r="E82" s="69">
        <v>10</v>
      </c>
      <c r="F82" s="69">
        <v>24</v>
      </c>
      <c r="G82" s="69">
        <v>7</v>
      </c>
      <c r="H82" s="69">
        <v>3</v>
      </c>
      <c r="I82" s="69">
        <v>3</v>
      </c>
      <c r="J82" s="63"/>
      <c r="K82" s="66">
        <v>29</v>
      </c>
      <c r="L82" s="66">
        <v>6</v>
      </c>
      <c r="M82" s="66">
        <v>2</v>
      </c>
      <c r="N82" s="66">
        <v>1</v>
      </c>
      <c r="O82" s="66">
        <v>5</v>
      </c>
      <c r="P82" s="66">
        <v>0</v>
      </c>
      <c r="Q82" s="66">
        <v>3</v>
      </c>
    </row>
    <row r="83" spans="2:17" x14ac:dyDescent="0.2">
      <c r="B83" s="221"/>
      <c r="C83" s="20" t="s">
        <v>31</v>
      </c>
      <c r="D83" s="65">
        <f t="shared" si="37"/>
        <v>156</v>
      </c>
      <c r="E83" s="69">
        <v>9</v>
      </c>
      <c r="F83" s="69">
        <v>53</v>
      </c>
      <c r="G83" s="69">
        <v>68</v>
      </c>
      <c r="H83" s="69">
        <v>22</v>
      </c>
      <c r="I83" s="69">
        <v>4</v>
      </c>
      <c r="J83" s="63"/>
      <c r="K83" s="66">
        <v>134</v>
      </c>
      <c r="L83" s="66">
        <v>47</v>
      </c>
      <c r="M83" s="66">
        <v>35</v>
      </c>
      <c r="N83" s="66">
        <v>7</v>
      </c>
      <c r="O83" s="66">
        <v>8</v>
      </c>
      <c r="P83" s="66">
        <v>4</v>
      </c>
      <c r="Q83" s="66">
        <v>9</v>
      </c>
    </row>
    <row r="84" spans="2:17" x14ac:dyDescent="0.2">
      <c r="B84" s="221"/>
      <c r="C84" s="20" t="s">
        <v>7</v>
      </c>
      <c r="D84" s="65">
        <f t="shared" si="37"/>
        <v>102</v>
      </c>
      <c r="E84" s="69">
        <v>2</v>
      </c>
      <c r="F84" s="69">
        <v>45</v>
      </c>
      <c r="G84" s="69">
        <v>38</v>
      </c>
      <c r="H84" s="69">
        <v>16</v>
      </c>
      <c r="I84" s="69">
        <v>1</v>
      </c>
      <c r="J84" s="63"/>
      <c r="K84" s="66">
        <v>94</v>
      </c>
      <c r="L84" s="66">
        <v>22</v>
      </c>
      <c r="M84" s="66">
        <v>17</v>
      </c>
      <c r="N84" s="66">
        <v>10</v>
      </c>
      <c r="O84" s="66">
        <v>2</v>
      </c>
      <c r="P84" s="66">
        <v>5</v>
      </c>
      <c r="Q84" s="66">
        <v>9</v>
      </c>
    </row>
    <row r="85" spans="2:17" x14ac:dyDescent="0.2">
      <c r="B85" s="221"/>
      <c r="C85" s="20" t="s">
        <v>32</v>
      </c>
      <c r="D85" s="65">
        <f t="shared" si="37"/>
        <v>126</v>
      </c>
      <c r="E85" s="68">
        <v>23</v>
      </c>
      <c r="F85" s="68">
        <v>61</v>
      </c>
      <c r="G85" s="68">
        <v>31</v>
      </c>
      <c r="H85" s="68">
        <v>8</v>
      </c>
      <c r="I85" s="68">
        <v>3</v>
      </c>
      <c r="J85" s="63"/>
      <c r="K85" s="66">
        <v>88</v>
      </c>
      <c r="L85" s="66">
        <v>10</v>
      </c>
      <c r="M85" s="66">
        <v>14</v>
      </c>
      <c r="N85" s="66">
        <v>1</v>
      </c>
      <c r="O85" s="66">
        <v>6</v>
      </c>
      <c r="P85" s="66">
        <v>3</v>
      </c>
      <c r="Q85" s="66">
        <v>7</v>
      </c>
    </row>
    <row r="86" spans="2:17" x14ac:dyDescent="0.2">
      <c r="B86" s="222"/>
      <c r="C86" s="20" t="s">
        <v>33</v>
      </c>
      <c r="D86" s="65">
        <f t="shared" si="37"/>
        <v>121</v>
      </c>
      <c r="E86" s="68">
        <v>15</v>
      </c>
      <c r="F86" s="68">
        <v>60</v>
      </c>
      <c r="G86" s="68">
        <v>32</v>
      </c>
      <c r="H86" s="68">
        <v>4</v>
      </c>
      <c r="I86" s="68">
        <v>10</v>
      </c>
      <c r="J86" s="63"/>
      <c r="K86" s="66">
        <v>90</v>
      </c>
      <c r="L86" s="66">
        <v>13</v>
      </c>
      <c r="M86" s="66">
        <v>13</v>
      </c>
      <c r="N86" s="66">
        <v>0</v>
      </c>
      <c r="O86" s="66">
        <v>1</v>
      </c>
      <c r="P86" s="66">
        <v>4</v>
      </c>
      <c r="Q86" s="66">
        <v>8</v>
      </c>
    </row>
    <row r="87" spans="2:17" x14ac:dyDescent="0.2">
      <c r="B87" s="220" t="s">
        <v>2</v>
      </c>
      <c r="C87" s="45" t="s">
        <v>3</v>
      </c>
      <c r="D87" s="65">
        <f t="shared" si="37"/>
        <v>577</v>
      </c>
      <c r="E87" s="68">
        <f>SUM(E88:E92)</f>
        <v>39</v>
      </c>
      <c r="F87" s="68">
        <f t="shared" ref="F87:I87" si="39">SUM(F88:F92)</f>
        <v>246</v>
      </c>
      <c r="G87" s="68">
        <f t="shared" si="39"/>
        <v>208</v>
      </c>
      <c r="H87" s="68">
        <f t="shared" si="39"/>
        <v>68</v>
      </c>
      <c r="I87" s="68">
        <f t="shared" si="39"/>
        <v>16</v>
      </c>
      <c r="J87" s="63"/>
      <c r="K87" s="66">
        <v>487</v>
      </c>
      <c r="L87" s="66">
        <v>142</v>
      </c>
      <c r="M87" s="66">
        <v>96</v>
      </c>
      <c r="N87" s="66">
        <v>25</v>
      </c>
      <c r="O87" s="66">
        <v>11</v>
      </c>
      <c r="P87" s="66">
        <v>14</v>
      </c>
      <c r="Q87" s="66">
        <v>42</v>
      </c>
    </row>
    <row r="88" spans="2:17" x14ac:dyDescent="0.2">
      <c r="B88" s="221"/>
      <c r="C88" s="19" t="s">
        <v>34</v>
      </c>
      <c r="D88" s="65">
        <f t="shared" si="37"/>
        <v>24</v>
      </c>
      <c r="E88" s="69">
        <v>5</v>
      </c>
      <c r="F88" s="69">
        <v>15</v>
      </c>
      <c r="G88" s="69">
        <v>4</v>
      </c>
      <c r="H88" s="69">
        <v>0</v>
      </c>
      <c r="I88" s="69">
        <v>0</v>
      </c>
      <c r="J88" s="63"/>
      <c r="K88" s="66">
        <v>17</v>
      </c>
      <c r="L88" s="66">
        <v>1</v>
      </c>
      <c r="M88" s="66">
        <v>1</v>
      </c>
      <c r="N88" s="66">
        <v>0</v>
      </c>
      <c r="O88" s="66">
        <v>3</v>
      </c>
      <c r="P88" s="66">
        <v>0</v>
      </c>
      <c r="Q88" s="66">
        <v>0</v>
      </c>
    </row>
    <row r="89" spans="2:17" x14ac:dyDescent="0.2">
      <c r="B89" s="221"/>
      <c r="C89" s="20" t="s">
        <v>31</v>
      </c>
      <c r="D89" s="65">
        <f t="shared" si="37"/>
        <v>172</v>
      </c>
      <c r="E89" s="69">
        <v>2</v>
      </c>
      <c r="F89" s="69">
        <v>66</v>
      </c>
      <c r="G89" s="69">
        <v>75</v>
      </c>
      <c r="H89" s="69">
        <v>27</v>
      </c>
      <c r="I89" s="69">
        <v>2</v>
      </c>
      <c r="J89" s="63"/>
      <c r="K89" s="66">
        <v>162</v>
      </c>
      <c r="L89" s="66">
        <v>58</v>
      </c>
      <c r="M89" s="66">
        <v>36</v>
      </c>
      <c r="N89" s="66">
        <v>11</v>
      </c>
      <c r="O89" s="66">
        <v>3</v>
      </c>
      <c r="P89" s="66">
        <v>3</v>
      </c>
      <c r="Q89" s="66">
        <v>17</v>
      </c>
    </row>
    <row r="90" spans="2:17" x14ac:dyDescent="0.2">
      <c r="B90" s="221"/>
      <c r="C90" s="20" t="s">
        <v>7</v>
      </c>
      <c r="D90" s="65">
        <f t="shared" si="37"/>
        <v>155</v>
      </c>
      <c r="E90" s="69">
        <v>1</v>
      </c>
      <c r="F90" s="69">
        <v>61</v>
      </c>
      <c r="G90" s="69">
        <v>65</v>
      </c>
      <c r="H90" s="69">
        <v>24</v>
      </c>
      <c r="I90" s="69">
        <v>4</v>
      </c>
      <c r="J90" s="63"/>
      <c r="K90" s="66">
        <v>146</v>
      </c>
      <c r="L90" s="66">
        <v>49</v>
      </c>
      <c r="M90" s="66">
        <v>20</v>
      </c>
      <c r="N90" s="66">
        <v>10</v>
      </c>
      <c r="O90" s="66">
        <v>3</v>
      </c>
      <c r="P90" s="66">
        <v>5</v>
      </c>
      <c r="Q90" s="66">
        <v>18</v>
      </c>
    </row>
    <row r="91" spans="2:17" x14ac:dyDescent="0.2">
      <c r="B91" s="221"/>
      <c r="C91" s="20" t="s">
        <v>32</v>
      </c>
      <c r="D91" s="65">
        <f t="shared" si="37"/>
        <v>106</v>
      </c>
      <c r="E91" s="68">
        <v>17</v>
      </c>
      <c r="F91" s="68">
        <v>45</v>
      </c>
      <c r="G91" s="68">
        <v>32</v>
      </c>
      <c r="H91" s="68">
        <v>7</v>
      </c>
      <c r="I91" s="68">
        <v>5</v>
      </c>
      <c r="J91" s="63"/>
      <c r="K91" s="66">
        <v>72</v>
      </c>
      <c r="L91" s="66">
        <v>13</v>
      </c>
      <c r="M91" s="66">
        <v>19</v>
      </c>
      <c r="N91" s="66">
        <v>1</v>
      </c>
      <c r="O91" s="66">
        <v>2</v>
      </c>
      <c r="P91" s="66">
        <v>1</v>
      </c>
      <c r="Q91" s="66">
        <v>4</v>
      </c>
    </row>
    <row r="92" spans="2:17" x14ac:dyDescent="0.2">
      <c r="B92" s="222"/>
      <c r="C92" s="20" t="s">
        <v>33</v>
      </c>
      <c r="D92" s="65">
        <f t="shared" si="37"/>
        <v>120</v>
      </c>
      <c r="E92" s="68">
        <v>14</v>
      </c>
      <c r="F92" s="68">
        <v>59</v>
      </c>
      <c r="G92" s="68">
        <v>32</v>
      </c>
      <c r="H92" s="68">
        <v>10</v>
      </c>
      <c r="I92" s="68">
        <v>5</v>
      </c>
      <c r="J92" s="63"/>
      <c r="K92" s="66">
        <v>90</v>
      </c>
      <c r="L92" s="66">
        <v>21</v>
      </c>
      <c r="M92" s="66">
        <v>20</v>
      </c>
      <c r="N92" s="66">
        <v>3</v>
      </c>
      <c r="O92" s="66">
        <v>1</v>
      </c>
      <c r="P92" s="66">
        <v>5</v>
      </c>
      <c r="Q92" s="66">
        <v>3</v>
      </c>
    </row>
  </sheetData>
  <mergeCells count="25">
    <mergeCell ref="B75:B80"/>
    <mergeCell ref="B81:B86"/>
    <mergeCell ref="B87:B92"/>
    <mergeCell ref="B31:B36"/>
    <mergeCell ref="B65:B70"/>
    <mergeCell ref="B37:B42"/>
    <mergeCell ref="B43:B48"/>
    <mergeCell ref="B53:B58"/>
    <mergeCell ref="B59:B64"/>
    <mergeCell ref="B73:C74"/>
    <mergeCell ref="B20:B25"/>
    <mergeCell ref="B3:T3"/>
    <mergeCell ref="D6:I6"/>
    <mergeCell ref="K6:Q6"/>
    <mergeCell ref="B6:C7"/>
    <mergeCell ref="B8:B13"/>
    <mergeCell ref="B14:B19"/>
    <mergeCell ref="D73:I73"/>
    <mergeCell ref="K73:Q73"/>
    <mergeCell ref="D29:I29"/>
    <mergeCell ref="K29:Q29"/>
    <mergeCell ref="B29:C30"/>
    <mergeCell ref="B51:C52"/>
    <mergeCell ref="D51:I51"/>
    <mergeCell ref="K51:Q51"/>
  </mergeCells>
  <conditionalFormatting sqref="D75:Q92">
    <cfRule type="cellIs" dxfId="23" priority="4" operator="lessThan">
      <formula>10</formula>
    </cfRule>
  </conditionalFormatting>
  <conditionalFormatting sqref="J8:J25">
    <cfRule type="cellIs" dxfId="22" priority="3" operator="lessThan">
      <formula>10</formula>
    </cfRule>
  </conditionalFormatting>
  <conditionalFormatting sqref="J31:J48">
    <cfRule type="cellIs" dxfId="21" priority="2" operator="lessThan">
      <formula>10</formula>
    </cfRule>
  </conditionalFormatting>
  <conditionalFormatting sqref="J53:J70">
    <cfRule type="cellIs" dxfId="20" priority="1" operator="lessThan">
      <formula>10</formula>
    </cfRule>
  </conditionalFormatting>
  <pageMargins left="0.75" right="0.75" top="1" bottom="1" header="0.5" footer="0.5"/>
  <pageSetup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9"/>
  <sheetViews>
    <sheetView workbookViewId="0">
      <pane ySplit="5" topLeftCell="A6" activePane="bottomLeft" state="frozen"/>
      <selection activeCell="G119" sqref="G119"/>
      <selection pane="bottomLeft" activeCell="A6" sqref="A6"/>
    </sheetView>
  </sheetViews>
  <sheetFormatPr baseColWidth="10" defaultRowHeight="12" x14ac:dyDescent="0.2"/>
  <cols>
    <col min="1" max="1" width="2.7109375" style="35" customWidth="1"/>
    <col min="2" max="2" width="17.140625" style="35" bestFit="1" customWidth="1"/>
    <col min="3" max="3" width="13.85546875" style="35" customWidth="1"/>
    <col min="4" max="4" width="13.140625" style="35" customWidth="1"/>
    <col min="5" max="5" width="10.42578125" style="35" customWidth="1"/>
    <col min="6" max="6" width="20.5703125" style="35" customWidth="1"/>
    <col min="7" max="7" width="24.7109375" style="35" customWidth="1"/>
    <col min="8" max="9" width="13.140625" style="35" customWidth="1"/>
    <col min="10" max="16384" width="11.42578125" style="35"/>
  </cols>
  <sheetData>
    <row r="1" spans="2:19" ht="69.95" customHeight="1" x14ac:dyDescent="0.2"/>
    <row r="2" spans="2:19" ht="18" customHeight="1" x14ac:dyDescent="0.2"/>
    <row r="3" spans="2:19" ht="15" customHeight="1" x14ac:dyDescent="0.25">
      <c r="B3" s="216" t="s">
        <v>61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2:19" ht="15" customHeight="1" x14ac:dyDescent="0.2"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</row>
    <row r="5" spans="2:19" ht="48" x14ac:dyDescent="0.2">
      <c r="B5" s="242" t="s">
        <v>51</v>
      </c>
      <c r="C5" s="243"/>
      <c r="D5" s="27" t="s">
        <v>3</v>
      </c>
      <c r="E5" s="27" t="s">
        <v>168</v>
      </c>
      <c r="F5" s="27" t="s">
        <v>169</v>
      </c>
      <c r="G5" s="27" t="s">
        <v>170</v>
      </c>
      <c r="H5" s="27" t="s">
        <v>171</v>
      </c>
      <c r="I5" s="27" t="s">
        <v>4</v>
      </c>
    </row>
    <row r="6" spans="2:19" x14ac:dyDescent="0.2">
      <c r="B6" s="235" t="s">
        <v>0</v>
      </c>
      <c r="C6" s="46" t="s">
        <v>3</v>
      </c>
      <c r="D6" s="14">
        <v>12553.11389500002</v>
      </c>
      <c r="E6" s="14"/>
      <c r="F6" s="14">
        <v>2902.4157299999993</v>
      </c>
      <c r="G6" s="14">
        <v>7834.6839470000004</v>
      </c>
      <c r="H6" s="14">
        <v>1704.877035</v>
      </c>
      <c r="I6" s="14"/>
    </row>
    <row r="7" spans="2:19" x14ac:dyDescent="0.2">
      <c r="B7" s="235"/>
      <c r="C7" s="16" t="s">
        <v>34</v>
      </c>
      <c r="D7" s="14">
        <v>1487.1138629999994</v>
      </c>
      <c r="E7" s="14"/>
      <c r="F7" s="14">
        <v>699.25771300000019</v>
      </c>
      <c r="G7" s="14">
        <v>683.94915300000014</v>
      </c>
      <c r="H7" s="14"/>
      <c r="I7" s="14"/>
    </row>
    <row r="8" spans="2:19" x14ac:dyDescent="0.2">
      <c r="B8" s="235"/>
      <c r="C8" s="18" t="s">
        <v>31</v>
      </c>
      <c r="D8" s="14">
        <v>4982.0000250000166</v>
      </c>
      <c r="E8" s="14"/>
      <c r="F8" s="14">
        <v>928.34856799999966</v>
      </c>
      <c r="G8" s="14">
        <v>3401.2171719999988</v>
      </c>
      <c r="H8" s="14">
        <v>606.44288500000005</v>
      </c>
      <c r="I8" s="14"/>
    </row>
    <row r="9" spans="2:19" x14ac:dyDescent="0.2">
      <c r="B9" s="235"/>
      <c r="C9" s="18" t="s">
        <v>7</v>
      </c>
      <c r="D9" s="14">
        <v>3439.0000130000053</v>
      </c>
      <c r="E9" s="14"/>
      <c r="F9" s="14">
        <v>527.8495549999999</v>
      </c>
      <c r="G9" s="14">
        <v>2310.6431280000011</v>
      </c>
      <c r="H9" s="14">
        <v>583.31375199999979</v>
      </c>
      <c r="I9" s="14"/>
    </row>
    <row r="10" spans="2:19" x14ac:dyDescent="0.2">
      <c r="B10" s="235"/>
      <c r="C10" s="18" t="s">
        <v>32</v>
      </c>
      <c r="D10" s="14">
        <v>1179.0000020000007</v>
      </c>
      <c r="E10" s="14"/>
      <c r="F10" s="14">
        <v>386.41843999999986</v>
      </c>
      <c r="G10" s="14">
        <v>624.32550099999992</v>
      </c>
      <c r="H10" s="14">
        <v>164.02021299999998</v>
      </c>
      <c r="I10" s="14"/>
    </row>
    <row r="11" spans="2:19" x14ac:dyDescent="0.2">
      <c r="B11" s="235"/>
      <c r="C11" s="18" t="s">
        <v>33</v>
      </c>
      <c r="D11" s="14">
        <v>1465.9999919999982</v>
      </c>
      <c r="E11" s="14"/>
      <c r="F11" s="14">
        <v>360.54145399999987</v>
      </c>
      <c r="G11" s="14">
        <v>814.54899300000034</v>
      </c>
      <c r="H11" s="14">
        <v>287.53130200000015</v>
      </c>
      <c r="I11" s="14"/>
    </row>
    <row r="12" spans="2:19" x14ac:dyDescent="0.2">
      <c r="B12" s="220" t="s">
        <v>1</v>
      </c>
      <c r="C12" s="20" t="s">
        <v>3</v>
      </c>
      <c r="D12" s="14">
        <v>6444.6245409999956</v>
      </c>
      <c r="E12" s="14"/>
      <c r="F12" s="14">
        <v>1570.8443710000004</v>
      </c>
      <c r="G12" s="14">
        <v>3670.4931450000013</v>
      </c>
      <c r="H12" s="14">
        <v>1096.3856900000001</v>
      </c>
      <c r="I12" s="14"/>
    </row>
    <row r="13" spans="2:19" x14ac:dyDescent="0.2">
      <c r="B13" s="221"/>
      <c r="C13" s="28" t="s">
        <v>34</v>
      </c>
      <c r="D13" s="14">
        <v>981.62451099999976</v>
      </c>
      <c r="E13" s="14"/>
      <c r="F13" s="14">
        <v>511.61277600000011</v>
      </c>
      <c r="G13" s="14">
        <v>366.10473800000005</v>
      </c>
      <c r="H13" s="14"/>
      <c r="I13" s="14"/>
    </row>
    <row r="14" spans="2:19" x14ac:dyDescent="0.2">
      <c r="B14" s="221"/>
      <c r="C14" s="20" t="s">
        <v>31</v>
      </c>
      <c r="D14" s="14">
        <v>2441.0000089999976</v>
      </c>
      <c r="E14" s="14"/>
      <c r="F14" s="14">
        <v>469.73168200000021</v>
      </c>
      <c r="G14" s="14">
        <v>1537.3107750000017</v>
      </c>
      <c r="H14" s="14">
        <v>387.96615200000002</v>
      </c>
      <c r="I14" s="14"/>
    </row>
    <row r="15" spans="2:19" x14ac:dyDescent="0.2">
      <c r="B15" s="221"/>
      <c r="C15" s="20" t="s">
        <v>7</v>
      </c>
      <c r="D15" s="14">
        <v>1502.0000279999977</v>
      </c>
      <c r="E15" s="14"/>
      <c r="F15" s="14">
        <v>153.76417499999999</v>
      </c>
      <c r="G15" s="14">
        <v>1004.6941179999992</v>
      </c>
      <c r="H15" s="14">
        <v>326.34815700000001</v>
      </c>
      <c r="I15" s="14"/>
    </row>
    <row r="16" spans="2:19" x14ac:dyDescent="0.2">
      <c r="B16" s="221"/>
      <c r="C16" s="20" t="s">
        <v>32</v>
      </c>
      <c r="D16" s="14">
        <v>681.99999799999989</v>
      </c>
      <c r="E16" s="14"/>
      <c r="F16" s="14">
        <v>238.48657000000003</v>
      </c>
      <c r="G16" s="14">
        <v>325.72731000000005</v>
      </c>
      <c r="H16" s="14">
        <v>117.78611799999999</v>
      </c>
      <c r="I16" s="14"/>
    </row>
    <row r="17" spans="2:9" x14ac:dyDescent="0.2">
      <c r="B17" s="222"/>
      <c r="C17" s="20" t="s">
        <v>33</v>
      </c>
      <c r="D17" s="14">
        <v>837.9999949999999</v>
      </c>
      <c r="E17" s="14"/>
      <c r="F17" s="14">
        <v>197.24916800000005</v>
      </c>
      <c r="G17" s="14">
        <v>436.656204</v>
      </c>
      <c r="H17" s="14">
        <v>200.71638000000004</v>
      </c>
      <c r="I17" s="14"/>
    </row>
    <row r="18" spans="2:9" x14ac:dyDescent="0.2">
      <c r="B18" s="220" t="s">
        <v>2</v>
      </c>
      <c r="C18" s="20" t="s">
        <v>3</v>
      </c>
      <c r="D18" s="14">
        <v>6108.4893540000012</v>
      </c>
      <c r="E18" s="14"/>
      <c r="F18" s="14">
        <v>1331.571359</v>
      </c>
      <c r="G18" s="14">
        <v>4164.1908019999937</v>
      </c>
      <c r="H18" s="14">
        <v>608.49134500000002</v>
      </c>
      <c r="I18" s="14"/>
    </row>
    <row r="19" spans="2:9" x14ac:dyDescent="0.2">
      <c r="B19" s="221"/>
      <c r="C19" s="28" t="s">
        <v>34</v>
      </c>
      <c r="D19" s="14">
        <v>505.48935200000011</v>
      </c>
      <c r="E19" s="14"/>
      <c r="F19" s="14"/>
      <c r="G19" s="14">
        <v>317.84441500000003</v>
      </c>
      <c r="H19" s="14"/>
      <c r="I19" s="14"/>
    </row>
    <row r="20" spans="2:9" x14ac:dyDescent="0.2">
      <c r="B20" s="221"/>
      <c r="C20" s="20" t="s">
        <v>31</v>
      </c>
      <c r="D20" s="14">
        <v>2541.0000159999991</v>
      </c>
      <c r="E20" s="14"/>
      <c r="F20" s="14">
        <v>458.61688600000002</v>
      </c>
      <c r="G20" s="14">
        <v>1863.9063969999929</v>
      </c>
      <c r="H20" s="14">
        <v>218.47673300000005</v>
      </c>
      <c r="I20" s="14"/>
    </row>
    <row r="21" spans="2:9" x14ac:dyDescent="0.2">
      <c r="B21" s="221"/>
      <c r="C21" s="20" t="s">
        <v>7</v>
      </c>
      <c r="D21" s="14">
        <v>1936.9999850000017</v>
      </c>
      <c r="E21" s="14"/>
      <c r="F21" s="14">
        <v>374.08537999999987</v>
      </c>
      <c r="G21" s="14">
        <v>1305.9490100000012</v>
      </c>
      <c r="H21" s="14">
        <v>256.96559499999995</v>
      </c>
      <c r="I21" s="14"/>
    </row>
    <row r="22" spans="2:9" x14ac:dyDescent="0.2">
      <c r="B22" s="221"/>
      <c r="C22" s="20" t="s">
        <v>32</v>
      </c>
      <c r="D22" s="14">
        <v>497.00000399999982</v>
      </c>
      <c r="E22" s="14"/>
      <c r="F22" s="14">
        <v>147.93187</v>
      </c>
      <c r="G22" s="14">
        <v>298.59819099999993</v>
      </c>
      <c r="H22" s="14">
        <v>46.234095000000003</v>
      </c>
      <c r="I22" s="14"/>
    </row>
    <row r="23" spans="2:9" x14ac:dyDescent="0.2">
      <c r="B23" s="222"/>
      <c r="C23" s="20" t="s">
        <v>33</v>
      </c>
      <c r="D23" s="14">
        <v>627.99999700000103</v>
      </c>
      <c r="E23" s="14"/>
      <c r="F23" s="14">
        <v>163.29228600000005</v>
      </c>
      <c r="G23" s="14">
        <v>377.89278899999965</v>
      </c>
      <c r="H23" s="14">
        <v>86.814921999999996</v>
      </c>
      <c r="I23" s="14"/>
    </row>
    <row r="27" spans="2:9" ht="48" x14ac:dyDescent="0.2">
      <c r="B27" s="242" t="s">
        <v>52</v>
      </c>
      <c r="C27" s="243"/>
      <c r="D27" s="27" t="s">
        <v>3</v>
      </c>
      <c r="E27" s="27" t="s">
        <v>168</v>
      </c>
      <c r="F27" s="27" t="s">
        <v>169</v>
      </c>
      <c r="G27" s="27" t="s">
        <v>170</v>
      </c>
      <c r="H27" s="27" t="s">
        <v>171</v>
      </c>
      <c r="I27" s="27" t="s">
        <v>4</v>
      </c>
    </row>
    <row r="28" spans="2:9" ht="15" customHeight="1" x14ac:dyDescent="0.2">
      <c r="B28" s="235" t="s">
        <v>0</v>
      </c>
      <c r="C28" s="46" t="s">
        <v>3</v>
      </c>
      <c r="D28" s="29">
        <f>D6/$D6*100</f>
        <v>100</v>
      </c>
      <c r="E28" s="29"/>
      <c r="F28" s="29">
        <f t="shared" ref="F28:H28" si="0">F6/$D6*100</f>
        <v>23.121081783190451</v>
      </c>
      <c r="G28" s="29">
        <f t="shared" si="0"/>
        <v>62.412274854931425</v>
      </c>
      <c r="H28" s="29">
        <f t="shared" si="0"/>
        <v>13.581307787536783</v>
      </c>
      <c r="I28" s="29"/>
    </row>
    <row r="29" spans="2:9" ht="15" customHeight="1" x14ac:dyDescent="0.2">
      <c r="B29" s="235"/>
      <c r="C29" s="16" t="s">
        <v>34</v>
      </c>
      <c r="D29" s="29">
        <f t="shared" ref="D29:G29" si="1">D7/$D7*100</f>
        <v>100</v>
      </c>
      <c r="E29" s="29"/>
      <c r="F29" s="29">
        <f t="shared" si="1"/>
        <v>47.021127998186138</v>
      </c>
      <c r="G29" s="29">
        <f t="shared" si="1"/>
        <v>45.991713883982563</v>
      </c>
      <c r="H29" s="29"/>
      <c r="I29" s="29"/>
    </row>
    <row r="30" spans="2:9" ht="15" customHeight="1" x14ac:dyDescent="0.2">
      <c r="B30" s="235"/>
      <c r="C30" s="18" t="s">
        <v>31</v>
      </c>
      <c r="D30" s="29">
        <f t="shared" ref="D30:H30" si="2">D8/$D8*100</f>
        <v>100</v>
      </c>
      <c r="E30" s="29"/>
      <c r="F30" s="29">
        <f t="shared" si="2"/>
        <v>18.634053860728283</v>
      </c>
      <c r="G30" s="29">
        <f t="shared" si="2"/>
        <v>68.27011551450137</v>
      </c>
      <c r="H30" s="29">
        <f t="shared" si="2"/>
        <v>12.172679284560983</v>
      </c>
      <c r="I30" s="29"/>
    </row>
    <row r="31" spans="2:9" ht="15" customHeight="1" x14ac:dyDescent="0.2">
      <c r="B31" s="235"/>
      <c r="C31" s="18" t="s">
        <v>7</v>
      </c>
      <c r="D31" s="29">
        <f t="shared" ref="D31:H31" si="3">D9/$D9*100</f>
        <v>100</v>
      </c>
      <c r="E31" s="29"/>
      <c r="F31" s="29">
        <f t="shared" si="3"/>
        <v>15.348925647125292</v>
      </c>
      <c r="G31" s="29">
        <f t="shared" si="3"/>
        <v>67.189389917574204</v>
      </c>
      <c r="H31" s="29">
        <f t="shared" si="3"/>
        <v>16.961725786419731</v>
      </c>
      <c r="I31" s="29"/>
    </row>
    <row r="32" spans="2:9" ht="15" customHeight="1" x14ac:dyDescent="0.2">
      <c r="B32" s="235"/>
      <c r="C32" s="18" t="s">
        <v>32</v>
      </c>
      <c r="D32" s="29">
        <f t="shared" ref="D32:H32" si="4">D10/$D10*100</f>
        <v>100</v>
      </c>
      <c r="E32" s="29"/>
      <c r="F32" s="29">
        <f t="shared" si="4"/>
        <v>32.775100877395893</v>
      </c>
      <c r="G32" s="29">
        <f t="shared" si="4"/>
        <v>52.953816788882378</v>
      </c>
      <c r="H32" s="29">
        <f t="shared" si="4"/>
        <v>13.911807694806082</v>
      </c>
      <c r="I32" s="29"/>
    </row>
    <row r="33" spans="2:9" ht="15" customHeight="1" x14ac:dyDescent="0.2">
      <c r="B33" s="235"/>
      <c r="C33" s="18" t="s">
        <v>33</v>
      </c>
      <c r="D33" s="29">
        <f t="shared" ref="D33:H33" si="5">D11/$D11*100</f>
        <v>100</v>
      </c>
      <c r="E33" s="29"/>
      <c r="F33" s="29">
        <f t="shared" si="5"/>
        <v>24.593550884548733</v>
      </c>
      <c r="G33" s="29">
        <f t="shared" si="5"/>
        <v>55.562687410983379</v>
      </c>
      <c r="H33" s="29">
        <f t="shared" si="5"/>
        <v>19.613322207985423</v>
      </c>
      <c r="I33" s="29"/>
    </row>
    <row r="34" spans="2:9" ht="15" customHeight="1" x14ac:dyDescent="0.2">
      <c r="B34" s="220" t="s">
        <v>1</v>
      </c>
      <c r="C34" s="20" t="s">
        <v>3</v>
      </c>
      <c r="D34" s="29">
        <f t="shared" ref="D34:H34" si="6">D12/$D12*100</f>
        <v>100</v>
      </c>
      <c r="E34" s="29"/>
      <c r="F34" s="29">
        <f t="shared" si="6"/>
        <v>24.374490104217251</v>
      </c>
      <c r="G34" s="29">
        <f t="shared" si="6"/>
        <v>56.954336465200193</v>
      </c>
      <c r="H34" s="29">
        <f t="shared" si="6"/>
        <v>17.01240596756125</v>
      </c>
      <c r="I34" s="29"/>
    </row>
    <row r="35" spans="2:9" ht="15" customHeight="1" x14ac:dyDescent="0.2">
      <c r="B35" s="221"/>
      <c r="C35" s="19" t="s">
        <v>34</v>
      </c>
      <c r="D35" s="29">
        <f t="shared" ref="D35:G35" si="7">D13/$D13*100</f>
        <v>100</v>
      </c>
      <c r="E35" s="29"/>
      <c r="F35" s="29">
        <f t="shared" si="7"/>
        <v>52.118989518589984</v>
      </c>
      <c r="G35" s="29">
        <f t="shared" si="7"/>
        <v>37.295802406873698</v>
      </c>
      <c r="H35" s="29"/>
      <c r="I35" s="29"/>
    </row>
    <row r="36" spans="2:9" ht="15" customHeight="1" x14ac:dyDescent="0.2">
      <c r="B36" s="221"/>
      <c r="C36" s="20" t="s">
        <v>31</v>
      </c>
      <c r="D36" s="29">
        <f t="shared" ref="D36:H36" si="8">D14/$D14*100</f>
        <v>100</v>
      </c>
      <c r="E36" s="29"/>
      <c r="F36" s="29">
        <f t="shared" si="8"/>
        <v>19.243411727492568</v>
      </c>
      <c r="G36" s="29">
        <f t="shared" si="8"/>
        <v>62.978728772303057</v>
      </c>
      <c r="H36" s="29">
        <f t="shared" si="8"/>
        <v>15.89373824537337</v>
      </c>
      <c r="I36" s="29"/>
    </row>
    <row r="37" spans="2:9" ht="15" customHeight="1" x14ac:dyDescent="0.2">
      <c r="B37" s="221"/>
      <c r="C37" s="20" t="s">
        <v>7</v>
      </c>
      <c r="D37" s="29">
        <f t="shared" ref="D37:H37" si="9">D15/$D15*100</f>
        <v>100</v>
      </c>
      <c r="E37" s="29"/>
      <c r="F37" s="29">
        <f t="shared" si="9"/>
        <v>10.23729508212767</v>
      </c>
      <c r="G37" s="29">
        <f t="shared" si="9"/>
        <v>66.890419392189301</v>
      </c>
      <c r="H37" s="29">
        <f t="shared" si="9"/>
        <v>21.727573296689748</v>
      </c>
      <c r="I37" s="29"/>
    </row>
    <row r="38" spans="2:9" ht="15" customHeight="1" x14ac:dyDescent="0.2">
      <c r="B38" s="221"/>
      <c r="C38" s="20" t="s">
        <v>32</v>
      </c>
      <c r="D38" s="29">
        <f t="shared" ref="D38:H38" si="10">D16/$D16*100</f>
        <v>100</v>
      </c>
      <c r="E38" s="29"/>
      <c r="F38" s="29">
        <f t="shared" si="10"/>
        <v>34.968705381139905</v>
      </c>
      <c r="G38" s="29">
        <f t="shared" si="10"/>
        <v>47.760602779356617</v>
      </c>
      <c r="H38" s="29">
        <f t="shared" si="10"/>
        <v>17.270691839503495</v>
      </c>
      <c r="I38" s="29"/>
    </row>
    <row r="39" spans="2:9" ht="15" customHeight="1" x14ac:dyDescent="0.2">
      <c r="B39" s="222"/>
      <c r="C39" s="20" t="s">
        <v>33</v>
      </c>
      <c r="D39" s="29">
        <f t="shared" ref="D39:H39" si="11">D17/$D17*100</f>
        <v>100</v>
      </c>
      <c r="E39" s="29"/>
      <c r="F39" s="29">
        <f t="shared" si="11"/>
        <v>23.53808701395041</v>
      </c>
      <c r="G39" s="29">
        <f t="shared" si="11"/>
        <v>52.106945895626176</v>
      </c>
      <c r="H39" s="29">
        <f t="shared" si="11"/>
        <v>23.951835465106424</v>
      </c>
      <c r="I39" s="29"/>
    </row>
    <row r="40" spans="2:9" ht="15" customHeight="1" x14ac:dyDescent="0.2">
      <c r="B40" s="220" t="s">
        <v>2</v>
      </c>
      <c r="C40" s="20" t="s">
        <v>3</v>
      </c>
      <c r="D40" s="29">
        <f t="shared" ref="D40:H40" si="12">D18/$D18*100</f>
        <v>100</v>
      </c>
      <c r="E40" s="29"/>
      <c r="F40" s="29">
        <f t="shared" si="12"/>
        <v>21.798701476463272</v>
      </c>
      <c r="G40" s="29">
        <f t="shared" si="12"/>
        <v>68.170550207690397</v>
      </c>
      <c r="H40" s="29">
        <f t="shared" si="12"/>
        <v>9.9614046900408155</v>
      </c>
      <c r="I40" s="29"/>
    </row>
    <row r="41" spans="2:9" ht="15" customHeight="1" x14ac:dyDescent="0.2">
      <c r="B41" s="221"/>
      <c r="C41" s="19" t="s">
        <v>34</v>
      </c>
      <c r="D41" s="29">
        <f t="shared" ref="D41:G41" si="13">D19/$D19*100</f>
        <v>100</v>
      </c>
      <c r="E41" s="29"/>
      <c r="F41" s="29"/>
      <c r="G41" s="29">
        <f t="shared" si="13"/>
        <v>62.878557924598965</v>
      </c>
      <c r="H41" s="29"/>
      <c r="I41" s="29"/>
    </row>
    <row r="42" spans="2:9" ht="15" customHeight="1" x14ac:dyDescent="0.2">
      <c r="B42" s="221"/>
      <c r="C42" s="20" t="s">
        <v>31</v>
      </c>
      <c r="D42" s="29">
        <f t="shared" ref="D42:H42" si="14">D20/$D20*100</f>
        <v>100</v>
      </c>
      <c r="E42" s="29"/>
      <c r="F42" s="29">
        <f t="shared" si="14"/>
        <v>18.04867702133852</v>
      </c>
      <c r="G42" s="29">
        <f t="shared" si="14"/>
        <v>73.35326191513073</v>
      </c>
      <c r="H42" s="29">
        <f t="shared" si="14"/>
        <v>8.5980610635305137</v>
      </c>
      <c r="I42" s="29"/>
    </row>
    <row r="43" spans="2:9" ht="15" customHeight="1" x14ac:dyDescent="0.2">
      <c r="B43" s="221"/>
      <c r="C43" s="20" t="s">
        <v>7</v>
      </c>
      <c r="D43" s="29">
        <f t="shared" ref="D43:H43" si="15">D21/$D21*100</f>
        <v>100</v>
      </c>
      <c r="E43" s="29"/>
      <c r="F43" s="29">
        <f t="shared" si="15"/>
        <v>19.31261656669551</v>
      </c>
      <c r="G43" s="29">
        <f t="shared" si="15"/>
        <v>67.421219417304229</v>
      </c>
      <c r="H43" s="29">
        <f t="shared" si="15"/>
        <v>13.266164016000223</v>
      </c>
      <c r="I43" s="29"/>
    </row>
    <row r="44" spans="2:9" ht="15" customHeight="1" x14ac:dyDescent="0.2">
      <c r="B44" s="221"/>
      <c r="C44" s="20" t="s">
        <v>32</v>
      </c>
      <c r="D44" s="29">
        <f t="shared" ref="D44:H44" si="16">D22/$D22*100</f>
        <v>100</v>
      </c>
      <c r="E44" s="29"/>
      <c r="F44" s="29">
        <f t="shared" si="16"/>
        <v>29.764963543139139</v>
      </c>
      <c r="G44" s="29">
        <f t="shared" si="16"/>
        <v>60.080118429938686</v>
      </c>
      <c r="H44" s="29">
        <f t="shared" si="16"/>
        <v>9.3026347339828224</v>
      </c>
      <c r="I44" s="29"/>
    </row>
    <row r="45" spans="2:9" ht="15" customHeight="1" x14ac:dyDescent="0.2">
      <c r="B45" s="222"/>
      <c r="C45" s="20" t="s">
        <v>33</v>
      </c>
      <c r="D45" s="29">
        <f t="shared" ref="D45:H45" si="17">D23/$D23*100</f>
        <v>100</v>
      </c>
      <c r="E45" s="29"/>
      <c r="F45" s="29">
        <f t="shared" si="17"/>
        <v>26.001956493639884</v>
      </c>
      <c r="G45" s="29">
        <f t="shared" si="17"/>
        <v>60.174011274716463</v>
      </c>
      <c r="H45" s="29">
        <f t="shared" si="17"/>
        <v>13.824032231643443</v>
      </c>
      <c r="I45" s="29"/>
    </row>
    <row r="49" spans="2:9" ht="48" x14ac:dyDescent="0.2">
      <c r="B49" s="242" t="s">
        <v>53</v>
      </c>
      <c r="C49" s="243"/>
      <c r="D49" s="27" t="s">
        <v>3</v>
      </c>
      <c r="E49" s="27" t="s">
        <v>168</v>
      </c>
      <c r="F49" s="27" t="s">
        <v>169</v>
      </c>
      <c r="G49" s="27" t="s">
        <v>170</v>
      </c>
      <c r="H49" s="27" t="s">
        <v>171</v>
      </c>
      <c r="I49" s="27" t="s">
        <v>4</v>
      </c>
    </row>
    <row r="50" spans="2:9" ht="15" customHeight="1" x14ac:dyDescent="0.2">
      <c r="B50" s="235" t="s">
        <v>0</v>
      </c>
      <c r="C50" s="46" t="s">
        <v>3</v>
      </c>
      <c r="D50" s="29">
        <f>D6/D$6*100</f>
        <v>100</v>
      </c>
      <c r="E50" s="29"/>
      <c r="F50" s="29">
        <f t="shared" ref="F50:H50" si="18">F6/F$6*100</f>
        <v>100</v>
      </c>
      <c r="G50" s="29">
        <f t="shared" si="18"/>
        <v>100</v>
      </c>
      <c r="H50" s="29">
        <f t="shared" si="18"/>
        <v>100</v>
      </c>
      <c r="I50" s="29"/>
    </row>
    <row r="51" spans="2:9" ht="15" customHeight="1" x14ac:dyDescent="0.2">
      <c r="B51" s="235"/>
      <c r="C51" s="17" t="s">
        <v>34</v>
      </c>
      <c r="D51" s="29">
        <f t="shared" ref="D51:G51" si="19">D7/D$6*100</f>
        <v>11.846573491158443</v>
      </c>
      <c r="E51" s="29"/>
      <c r="F51" s="29">
        <f t="shared" si="19"/>
        <v>24.092265824372458</v>
      </c>
      <c r="G51" s="29">
        <f t="shared" si="19"/>
        <v>8.7297606084275152</v>
      </c>
      <c r="H51" s="29"/>
      <c r="I51" s="29"/>
    </row>
    <row r="52" spans="2:9" ht="15" customHeight="1" x14ac:dyDescent="0.2">
      <c r="B52" s="235"/>
      <c r="C52" s="18" t="s">
        <v>31</v>
      </c>
      <c r="D52" s="29">
        <f t="shared" ref="D52:H52" si="20">D8/D$6*100</f>
        <v>39.68736416057196</v>
      </c>
      <c r="E52" s="29"/>
      <c r="F52" s="29">
        <f t="shared" si="20"/>
        <v>31.985375437584189</v>
      </c>
      <c r="G52" s="29">
        <f t="shared" si="20"/>
        <v>43.412308588432182</v>
      </c>
      <c r="H52" s="29">
        <f t="shared" si="20"/>
        <v>35.571063047371041</v>
      </c>
      <c r="I52" s="29"/>
    </row>
    <row r="53" spans="2:9" ht="15" customHeight="1" x14ac:dyDescent="0.2">
      <c r="B53" s="235"/>
      <c r="C53" s="18" t="s">
        <v>7</v>
      </c>
      <c r="D53" s="29">
        <f t="shared" ref="D53:H53" si="21">D9/D$6*100</f>
        <v>27.395593171267084</v>
      </c>
      <c r="E53" s="29"/>
      <c r="F53" s="29">
        <f t="shared" si="21"/>
        <v>18.186559201152068</v>
      </c>
      <c r="G53" s="29">
        <f t="shared" si="21"/>
        <v>29.49248678863141</v>
      </c>
      <c r="H53" s="29">
        <f t="shared" si="21"/>
        <v>34.214417815769323</v>
      </c>
      <c r="I53" s="29"/>
    </row>
    <row r="54" spans="2:9" ht="15" customHeight="1" x14ac:dyDescent="0.2">
      <c r="B54" s="235"/>
      <c r="C54" s="18" t="s">
        <v>32</v>
      </c>
      <c r="D54" s="29">
        <f t="shared" ref="D54:H54" si="22">D10/D$6*100</f>
        <v>9.3920919690659641</v>
      </c>
      <c r="E54" s="29"/>
      <c r="F54" s="29">
        <f t="shared" si="22"/>
        <v>13.313683357139192</v>
      </c>
      <c r="G54" s="29">
        <f t="shared" si="22"/>
        <v>7.9687388186100607</v>
      </c>
      <c r="H54" s="29">
        <f t="shared" si="22"/>
        <v>9.6206476850103133</v>
      </c>
      <c r="I54" s="29"/>
    </row>
    <row r="55" spans="2:9" ht="15" customHeight="1" x14ac:dyDescent="0.2">
      <c r="B55" s="235"/>
      <c r="C55" s="18" t="s">
        <v>33</v>
      </c>
      <c r="D55" s="29">
        <f t="shared" ref="D55:H55" si="23">D11/D$6*100</f>
        <v>11.678377207936547</v>
      </c>
      <c r="E55" s="29"/>
      <c r="F55" s="29">
        <f t="shared" si="23"/>
        <v>12.422116179752098</v>
      </c>
      <c r="G55" s="29">
        <f t="shared" si="23"/>
        <v>10.396705195898827</v>
      </c>
      <c r="H55" s="29">
        <f t="shared" si="23"/>
        <v>16.865222306194074</v>
      </c>
      <c r="I55" s="29"/>
    </row>
    <row r="56" spans="2:9" ht="15" customHeight="1" x14ac:dyDescent="0.2">
      <c r="B56" s="220" t="s">
        <v>1</v>
      </c>
      <c r="C56" s="20" t="s">
        <v>3</v>
      </c>
      <c r="D56" s="29">
        <f>D12/D$12*100</f>
        <v>100</v>
      </c>
      <c r="E56" s="29"/>
      <c r="F56" s="29">
        <f t="shared" ref="F56:H56" si="24">F12/F$12*100</f>
        <v>100</v>
      </c>
      <c r="G56" s="29">
        <f t="shared" si="24"/>
        <v>100</v>
      </c>
      <c r="H56" s="29">
        <f t="shared" si="24"/>
        <v>100</v>
      </c>
      <c r="I56" s="29"/>
    </row>
    <row r="57" spans="2:9" ht="15" customHeight="1" x14ac:dyDescent="0.2">
      <c r="B57" s="221"/>
      <c r="C57" s="19" t="s">
        <v>34</v>
      </c>
      <c r="D57" s="29">
        <f t="shared" ref="D57:G57" si="25">D13/D$12*100</f>
        <v>15.231678816275673</v>
      </c>
      <c r="E57" s="29"/>
      <c r="F57" s="29">
        <f t="shared" si="25"/>
        <v>32.56928473915638</v>
      </c>
      <c r="G57" s="29">
        <f t="shared" si="25"/>
        <v>9.9742656786789876</v>
      </c>
      <c r="H57" s="29"/>
      <c r="I57" s="29"/>
    </row>
    <row r="58" spans="2:9" ht="15" customHeight="1" x14ac:dyDescent="0.2">
      <c r="B58" s="221"/>
      <c r="C58" s="20" t="s">
        <v>31</v>
      </c>
      <c r="D58" s="29">
        <f t="shared" ref="D58:H58" si="26">D14/D$12*100</f>
        <v>37.876527848451417</v>
      </c>
      <c r="E58" s="29"/>
      <c r="F58" s="29">
        <f t="shared" si="26"/>
        <v>29.903133032903114</v>
      </c>
      <c r="G58" s="29">
        <f t="shared" si="26"/>
        <v>41.882949082581689</v>
      </c>
      <c r="H58" s="29">
        <f t="shared" si="26"/>
        <v>35.385918982579931</v>
      </c>
      <c r="I58" s="29"/>
    </row>
    <row r="59" spans="2:9" ht="15" customHeight="1" x14ac:dyDescent="0.2">
      <c r="B59" s="221"/>
      <c r="C59" s="20" t="s">
        <v>7</v>
      </c>
      <c r="D59" s="29">
        <f t="shared" ref="D59:H59" si="27">D15/D$12*100</f>
        <v>23.306245669463564</v>
      </c>
      <c r="E59" s="29"/>
      <c r="F59" s="29">
        <f t="shared" si="27"/>
        <v>9.7886320146478702</v>
      </c>
      <c r="G59" s="29">
        <f t="shared" si="27"/>
        <v>27.37218347263795</v>
      </c>
      <c r="H59" s="29">
        <f t="shared" si="27"/>
        <v>29.765816899707985</v>
      </c>
      <c r="I59" s="29"/>
    </row>
    <row r="60" spans="2:9" ht="15" customHeight="1" x14ac:dyDescent="0.2">
      <c r="B60" s="221"/>
      <c r="C60" s="20" t="s">
        <v>32</v>
      </c>
      <c r="D60" s="29">
        <f t="shared" ref="D60:H60" si="28">D16/D$12*100</f>
        <v>10.582462851965861</v>
      </c>
      <c r="E60" s="29"/>
      <c r="F60" s="29">
        <f t="shared" si="28"/>
        <v>15.182062233713156</v>
      </c>
      <c r="G60" s="29">
        <f t="shared" si="28"/>
        <v>8.8742110973210906</v>
      </c>
      <c r="H60" s="29">
        <f t="shared" si="28"/>
        <v>10.743127995404608</v>
      </c>
      <c r="I60" s="29"/>
    </row>
    <row r="61" spans="2:9" ht="15" customHeight="1" x14ac:dyDescent="0.2">
      <c r="B61" s="222"/>
      <c r="C61" s="20" t="s">
        <v>33</v>
      </c>
      <c r="D61" s="29">
        <f t="shared" ref="D61:H61" si="29">D17/D$12*100</f>
        <v>13.003084813843472</v>
      </c>
      <c r="E61" s="29"/>
      <c r="F61" s="29">
        <f t="shared" si="29"/>
        <v>12.556887979579487</v>
      </c>
      <c r="G61" s="29">
        <f t="shared" si="29"/>
        <v>11.896390668780281</v>
      </c>
      <c r="H61" s="29">
        <f t="shared" si="29"/>
        <v>18.307095927164102</v>
      </c>
      <c r="I61" s="29"/>
    </row>
    <row r="62" spans="2:9" ht="15" customHeight="1" x14ac:dyDescent="0.2">
      <c r="B62" s="220" t="s">
        <v>2</v>
      </c>
      <c r="C62" s="20" t="s">
        <v>3</v>
      </c>
      <c r="D62" s="29">
        <f>D18/D$18*100</f>
        <v>100</v>
      </c>
      <c r="E62" s="29"/>
      <c r="F62" s="29">
        <f t="shared" ref="F62:H62" si="30">F18/F$18*100</f>
        <v>100</v>
      </c>
      <c r="G62" s="29">
        <f t="shared" si="30"/>
        <v>100</v>
      </c>
      <c r="H62" s="29">
        <f t="shared" si="30"/>
        <v>100</v>
      </c>
      <c r="I62" s="29"/>
    </row>
    <row r="63" spans="2:9" ht="15" customHeight="1" x14ac:dyDescent="0.2">
      <c r="B63" s="221"/>
      <c r="C63" s="19" t="s">
        <v>34</v>
      </c>
      <c r="D63" s="29">
        <f t="shared" ref="D63:G63" si="31">D19/D$18*100</f>
        <v>8.275194122569637</v>
      </c>
      <c r="E63" s="29"/>
      <c r="F63" s="29"/>
      <c r="G63" s="29">
        <f t="shared" si="31"/>
        <v>7.632801428007201</v>
      </c>
      <c r="H63" s="29"/>
      <c r="I63" s="29"/>
    </row>
    <row r="64" spans="2:9" ht="15" customHeight="1" x14ac:dyDescent="0.2">
      <c r="B64" s="221"/>
      <c r="C64" s="20" t="s">
        <v>31</v>
      </c>
      <c r="D64" s="29">
        <f t="shared" ref="D64:H64" si="32">D20/D$18*100</f>
        <v>41.597846353551958</v>
      </c>
      <c r="E64" s="29"/>
      <c r="F64" s="29">
        <f t="shared" si="32"/>
        <v>34.441780600058699</v>
      </c>
      <c r="G64" s="29">
        <f t="shared" si="32"/>
        <v>44.760350464843945</v>
      </c>
      <c r="H64" s="29">
        <f t="shared" si="32"/>
        <v>35.904657444223801</v>
      </c>
      <c r="I64" s="29"/>
    </row>
    <row r="65" spans="2:9" ht="15" customHeight="1" x14ac:dyDescent="0.2">
      <c r="B65" s="221"/>
      <c r="C65" s="20" t="s">
        <v>7</v>
      </c>
      <c r="D65" s="29">
        <f t="shared" ref="D65:H65" si="33">D21/D$18*100</f>
        <v>31.709967436246782</v>
      </c>
      <c r="E65" s="29"/>
      <c r="F65" s="29">
        <f t="shared" si="33"/>
        <v>28.093528557187891</v>
      </c>
      <c r="G65" s="29">
        <f t="shared" si="33"/>
        <v>31.361411426507519</v>
      </c>
      <c r="H65" s="29">
        <f t="shared" si="33"/>
        <v>42.229950698805737</v>
      </c>
      <c r="I65" s="29"/>
    </row>
    <row r="66" spans="2:9" ht="15" customHeight="1" x14ac:dyDescent="0.2">
      <c r="B66" s="221"/>
      <c r="C66" s="20" t="s">
        <v>32</v>
      </c>
      <c r="D66" s="29">
        <f t="shared" ref="D66:H66" si="34">D22/D$18*100</f>
        <v>8.1362178960752551</v>
      </c>
      <c r="E66" s="29"/>
      <c r="F66" s="29">
        <f t="shared" si="34"/>
        <v>11.109571334659504</v>
      </c>
      <c r="G66" s="29">
        <f t="shared" si="34"/>
        <v>7.1706174187932987</v>
      </c>
      <c r="H66" s="29">
        <f t="shared" si="34"/>
        <v>7.5981516220251262</v>
      </c>
      <c r="I66" s="29"/>
    </row>
    <row r="67" spans="2:9" ht="15" customHeight="1" x14ac:dyDescent="0.2">
      <c r="B67" s="222"/>
      <c r="C67" s="20" t="s">
        <v>33</v>
      </c>
      <c r="D67" s="29">
        <f t="shared" ref="D67:H67" si="35">D23/D$18*100</f>
        <v>10.280774191556377</v>
      </c>
      <c r="E67" s="29"/>
      <c r="F67" s="29">
        <f t="shared" si="35"/>
        <v>12.263126936180972</v>
      </c>
      <c r="G67" s="29">
        <f t="shared" si="35"/>
        <v>9.0748192618480363</v>
      </c>
      <c r="H67" s="29">
        <f t="shared" si="35"/>
        <v>14.26724023494533</v>
      </c>
      <c r="I67" s="29"/>
    </row>
    <row r="71" spans="2:9" ht="48" x14ac:dyDescent="0.2">
      <c r="B71" s="242" t="s">
        <v>75</v>
      </c>
      <c r="C71" s="243"/>
      <c r="D71" s="27" t="s">
        <v>3</v>
      </c>
      <c r="E71" s="27" t="s">
        <v>168</v>
      </c>
      <c r="F71" s="27" t="s">
        <v>169</v>
      </c>
      <c r="G71" s="27" t="s">
        <v>170</v>
      </c>
      <c r="H71" s="27" t="s">
        <v>171</v>
      </c>
      <c r="I71" s="27" t="s">
        <v>4</v>
      </c>
    </row>
    <row r="72" spans="2:9" ht="15" customHeight="1" x14ac:dyDescent="0.2">
      <c r="B72" s="235" t="s">
        <v>0</v>
      </c>
      <c r="C72" s="46" t="s">
        <v>3</v>
      </c>
      <c r="D72" s="70">
        <f>SUM(E72:I72)</f>
        <v>1129</v>
      </c>
      <c r="E72" s="70">
        <f>SUM(E73:E77)</f>
        <v>3</v>
      </c>
      <c r="F72" s="70">
        <f t="shared" ref="F72:I72" si="36">SUM(F73:F77)</f>
        <v>260</v>
      </c>
      <c r="G72" s="70">
        <f t="shared" si="36"/>
        <v>693</v>
      </c>
      <c r="H72" s="70">
        <f t="shared" si="36"/>
        <v>168</v>
      </c>
      <c r="I72" s="70">
        <f t="shared" si="36"/>
        <v>5</v>
      </c>
    </row>
    <row r="73" spans="2:9" ht="15" customHeight="1" x14ac:dyDescent="0.2">
      <c r="B73" s="235"/>
      <c r="C73" s="17" t="s">
        <v>34</v>
      </c>
      <c r="D73" s="70">
        <f t="shared" ref="D73:D89" si="37">SUM(E73:I73)</f>
        <v>71</v>
      </c>
      <c r="E73" s="71">
        <v>1</v>
      </c>
      <c r="F73" s="71">
        <v>33</v>
      </c>
      <c r="G73" s="71">
        <v>33</v>
      </c>
      <c r="H73" s="71">
        <v>3</v>
      </c>
      <c r="I73" s="71">
        <v>1</v>
      </c>
    </row>
    <row r="74" spans="2:9" ht="15" customHeight="1" x14ac:dyDescent="0.2">
      <c r="B74" s="235"/>
      <c r="C74" s="18" t="s">
        <v>31</v>
      </c>
      <c r="D74" s="70">
        <f t="shared" si="37"/>
        <v>328</v>
      </c>
      <c r="E74" s="71">
        <v>1</v>
      </c>
      <c r="F74" s="71">
        <v>61</v>
      </c>
      <c r="G74" s="71">
        <v>224</v>
      </c>
      <c r="H74" s="71">
        <v>40</v>
      </c>
      <c r="I74" s="71">
        <v>2</v>
      </c>
    </row>
    <row r="75" spans="2:9" ht="15" customHeight="1" x14ac:dyDescent="0.2">
      <c r="B75" s="235"/>
      <c r="C75" s="18" t="s">
        <v>7</v>
      </c>
      <c r="D75" s="70">
        <f t="shared" si="37"/>
        <v>257</v>
      </c>
      <c r="E75" s="72">
        <v>0</v>
      </c>
      <c r="F75" s="72">
        <v>40</v>
      </c>
      <c r="G75" s="72">
        <v>177</v>
      </c>
      <c r="H75" s="72">
        <v>39</v>
      </c>
      <c r="I75" s="72">
        <v>1</v>
      </c>
    </row>
    <row r="76" spans="2:9" ht="15" customHeight="1" x14ac:dyDescent="0.2">
      <c r="B76" s="235"/>
      <c r="C76" s="18" t="s">
        <v>32</v>
      </c>
      <c r="D76" s="70">
        <f t="shared" si="37"/>
        <v>232</v>
      </c>
      <c r="E76" s="72">
        <v>0</v>
      </c>
      <c r="F76" s="72">
        <v>76</v>
      </c>
      <c r="G76" s="72">
        <v>119</v>
      </c>
      <c r="H76" s="72">
        <v>36</v>
      </c>
      <c r="I76" s="72">
        <v>1</v>
      </c>
    </row>
    <row r="77" spans="2:9" ht="15" customHeight="1" x14ac:dyDescent="0.2">
      <c r="B77" s="235"/>
      <c r="C77" s="18" t="s">
        <v>33</v>
      </c>
      <c r="D77" s="70">
        <f t="shared" si="37"/>
        <v>241</v>
      </c>
      <c r="E77" s="72">
        <v>1</v>
      </c>
      <c r="F77" s="72">
        <v>50</v>
      </c>
      <c r="G77" s="72">
        <v>140</v>
      </c>
      <c r="H77" s="72">
        <v>50</v>
      </c>
      <c r="I77" s="72">
        <v>0</v>
      </c>
    </row>
    <row r="78" spans="2:9" ht="15" customHeight="1" x14ac:dyDescent="0.2">
      <c r="B78" s="220" t="s">
        <v>1</v>
      </c>
      <c r="C78" s="20" t="s">
        <v>3</v>
      </c>
      <c r="D78" s="70">
        <f t="shared" si="37"/>
        <v>552</v>
      </c>
      <c r="E78" s="72">
        <f>SUM(E79:E83)</f>
        <v>3</v>
      </c>
      <c r="F78" s="72">
        <f t="shared" ref="F78:I78" si="38">SUM(F79:F83)</f>
        <v>134</v>
      </c>
      <c r="G78" s="72">
        <f t="shared" si="38"/>
        <v>306</v>
      </c>
      <c r="H78" s="72">
        <f t="shared" si="38"/>
        <v>105</v>
      </c>
      <c r="I78" s="72">
        <f t="shared" si="38"/>
        <v>4</v>
      </c>
    </row>
    <row r="79" spans="2:9" ht="15" customHeight="1" x14ac:dyDescent="0.2">
      <c r="B79" s="221"/>
      <c r="C79" s="19" t="s">
        <v>34</v>
      </c>
      <c r="D79" s="70">
        <f t="shared" si="37"/>
        <v>47</v>
      </c>
      <c r="E79" s="71">
        <v>1</v>
      </c>
      <c r="F79" s="71">
        <v>24</v>
      </c>
      <c r="G79" s="71">
        <v>18</v>
      </c>
      <c r="H79" s="71">
        <v>3</v>
      </c>
      <c r="I79" s="71">
        <v>1</v>
      </c>
    </row>
    <row r="80" spans="2:9" ht="15" customHeight="1" x14ac:dyDescent="0.2">
      <c r="B80" s="221"/>
      <c r="C80" s="20" t="s">
        <v>31</v>
      </c>
      <c r="D80" s="70">
        <f t="shared" si="37"/>
        <v>156</v>
      </c>
      <c r="E80" s="71">
        <v>1</v>
      </c>
      <c r="F80" s="71">
        <v>30</v>
      </c>
      <c r="G80" s="71">
        <v>98</v>
      </c>
      <c r="H80" s="71">
        <v>25</v>
      </c>
      <c r="I80" s="71">
        <v>2</v>
      </c>
    </row>
    <row r="81" spans="2:9" ht="15" customHeight="1" x14ac:dyDescent="0.2">
      <c r="B81" s="221"/>
      <c r="C81" s="20" t="s">
        <v>7</v>
      </c>
      <c r="D81" s="70">
        <f t="shared" si="37"/>
        <v>102</v>
      </c>
      <c r="E81" s="72">
        <v>0</v>
      </c>
      <c r="F81" s="72">
        <v>10</v>
      </c>
      <c r="G81" s="72">
        <v>70</v>
      </c>
      <c r="H81" s="72">
        <v>21</v>
      </c>
      <c r="I81" s="72">
        <v>1</v>
      </c>
    </row>
    <row r="82" spans="2:9" ht="15" customHeight="1" x14ac:dyDescent="0.2">
      <c r="B82" s="221"/>
      <c r="C82" s="20" t="s">
        <v>32</v>
      </c>
      <c r="D82" s="70">
        <f t="shared" si="37"/>
        <v>126</v>
      </c>
      <c r="E82" s="72">
        <v>0</v>
      </c>
      <c r="F82" s="72">
        <v>45</v>
      </c>
      <c r="G82" s="72">
        <v>56</v>
      </c>
      <c r="H82" s="72">
        <v>25</v>
      </c>
      <c r="I82" s="72">
        <v>0</v>
      </c>
    </row>
    <row r="83" spans="2:9" ht="15" customHeight="1" x14ac:dyDescent="0.2">
      <c r="B83" s="222"/>
      <c r="C83" s="20" t="s">
        <v>33</v>
      </c>
      <c r="D83" s="70">
        <f t="shared" si="37"/>
        <v>121</v>
      </c>
      <c r="E83" s="72">
        <v>1</v>
      </c>
      <c r="F83" s="72">
        <v>25</v>
      </c>
      <c r="G83" s="72">
        <v>64</v>
      </c>
      <c r="H83" s="72">
        <v>31</v>
      </c>
      <c r="I83" s="72">
        <v>0</v>
      </c>
    </row>
    <row r="84" spans="2:9" ht="15" customHeight="1" x14ac:dyDescent="0.2">
      <c r="B84" s="220" t="s">
        <v>2</v>
      </c>
      <c r="C84" s="20" t="s">
        <v>3</v>
      </c>
      <c r="D84" s="70">
        <f>SUM(E84:I84)</f>
        <v>577</v>
      </c>
      <c r="E84" s="72">
        <f>SUM(E85:E89)</f>
        <v>0</v>
      </c>
      <c r="F84" s="72">
        <f t="shared" ref="F84:I84" si="39">SUM(F85:F89)</f>
        <v>126</v>
      </c>
      <c r="G84" s="72">
        <f t="shared" si="39"/>
        <v>387</v>
      </c>
      <c r="H84" s="72">
        <f t="shared" si="39"/>
        <v>63</v>
      </c>
      <c r="I84" s="72">
        <f t="shared" si="39"/>
        <v>1</v>
      </c>
    </row>
    <row r="85" spans="2:9" ht="15" customHeight="1" x14ac:dyDescent="0.2">
      <c r="B85" s="221"/>
      <c r="C85" s="19" t="s">
        <v>34</v>
      </c>
      <c r="D85" s="70">
        <f t="shared" si="37"/>
        <v>24</v>
      </c>
      <c r="E85" s="71">
        <v>0</v>
      </c>
      <c r="F85" s="71">
        <v>9</v>
      </c>
      <c r="G85" s="71">
        <v>15</v>
      </c>
      <c r="H85" s="71">
        <v>0</v>
      </c>
      <c r="I85" s="71">
        <v>0</v>
      </c>
    </row>
    <row r="86" spans="2:9" ht="15" customHeight="1" x14ac:dyDescent="0.2">
      <c r="B86" s="221"/>
      <c r="C86" s="20" t="s">
        <v>31</v>
      </c>
      <c r="D86" s="70">
        <f t="shared" si="37"/>
        <v>172</v>
      </c>
      <c r="E86" s="71">
        <v>0</v>
      </c>
      <c r="F86" s="71">
        <v>31</v>
      </c>
      <c r="G86" s="71">
        <v>126</v>
      </c>
      <c r="H86" s="71">
        <v>15</v>
      </c>
      <c r="I86" s="71">
        <v>0</v>
      </c>
    </row>
    <row r="87" spans="2:9" ht="15" customHeight="1" x14ac:dyDescent="0.2">
      <c r="B87" s="221"/>
      <c r="C87" s="20" t="s">
        <v>7</v>
      </c>
      <c r="D87" s="70">
        <f t="shared" si="37"/>
        <v>155</v>
      </c>
      <c r="E87" s="72">
        <v>0</v>
      </c>
      <c r="F87" s="72">
        <v>30</v>
      </c>
      <c r="G87" s="72">
        <v>107</v>
      </c>
      <c r="H87" s="72">
        <v>18</v>
      </c>
      <c r="I87" s="72">
        <v>0</v>
      </c>
    </row>
    <row r="88" spans="2:9" ht="15" customHeight="1" x14ac:dyDescent="0.2">
      <c r="B88" s="221"/>
      <c r="C88" s="20" t="s">
        <v>32</v>
      </c>
      <c r="D88" s="70">
        <f t="shared" si="37"/>
        <v>106</v>
      </c>
      <c r="E88" s="72">
        <v>0</v>
      </c>
      <c r="F88" s="72">
        <v>31</v>
      </c>
      <c r="G88" s="72">
        <v>63</v>
      </c>
      <c r="H88" s="72">
        <v>11</v>
      </c>
      <c r="I88" s="72">
        <v>1</v>
      </c>
    </row>
    <row r="89" spans="2:9" ht="15" customHeight="1" x14ac:dyDescent="0.2">
      <c r="B89" s="222"/>
      <c r="C89" s="20" t="s">
        <v>33</v>
      </c>
      <c r="D89" s="70">
        <f t="shared" si="37"/>
        <v>120</v>
      </c>
      <c r="E89" s="72">
        <v>0</v>
      </c>
      <c r="F89" s="72">
        <v>25</v>
      </c>
      <c r="G89" s="72">
        <v>76</v>
      </c>
      <c r="H89" s="72">
        <v>19</v>
      </c>
      <c r="I89" s="72">
        <v>0</v>
      </c>
    </row>
  </sheetData>
  <mergeCells count="18">
    <mergeCell ref="B3:R3"/>
    <mergeCell ref="B27:C27"/>
    <mergeCell ref="B40:B45"/>
    <mergeCell ref="B49:C49"/>
    <mergeCell ref="B50:B55"/>
    <mergeCell ref="B28:B33"/>
    <mergeCell ref="B34:B39"/>
    <mergeCell ref="B5:C5"/>
    <mergeCell ref="B18:B23"/>
    <mergeCell ref="B12:B17"/>
    <mergeCell ref="B6:B11"/>
    <mergeCell ref="B4:S4"/>
    <mergeCell ref="B71:C71"/>
    <mergeCell ref="B72:B77"/>
    <mergeCell ref="B78:B83"/>
    <mergeCell ref="B84:B89"/>
    <mergeCell ref="B56:B61"/>
    <mergeCell ref="B62:B67"/>
  </mergeCells>
  <conditionalFormatting sqref="D72:I89">
    <cfRule type="cellIs" dxfId="19" priority="4" operator="lessThan">
      <formula>10</formula>
    </cfRule>
  </conditionalFormatting>
  <pageMargins left="0.75" right="0.75" top="1" bottom="1" header="0.5" footer="0.5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índice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U008243</dc:creator>
  <cp:lastModifiedBy>n224043</cp:lastModifiedBy>
  <dcterms:created xsi:type="dcterms:W3CDTF">2020-11-21T12:34:25Z</dcterms:created>
  <dcterms:modified xsi:type="dcterms:W3CDTF">2021-05-05T06:48:42Z</dcterms:modified>
</cp:coreProperties>
</file>